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7235" windowHeight="46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190" i="1" l="1"/>
  <c r="D187" i="1" s="1"/>
  <c r="D186" i="1" s="1"/>
  <c r="D196" i="1"/>
  <c r="D194" i="1"/>
  <c r="D193" i="1" s="1"/>
  <c r="D188" i="1"/>
  <c r="D23" i="1"/>
  <c r="D21" i="1"/>
  <c r="D15" i="1"/>
  <c r="D14" i="1" s="1"/>
  <c r="D13" i="1" s="1"/>
  <c r="D110" i="1"/>
  <c r="D108" i="1"/>
  <c r="D104" i="1"/>
  <c r="D102" i="1"/>
  <c r="D101" i="1" l="1"/>
  <c r="D100" i="1" s="1"/>
  <c r="D20" i="1"/>
  <c r="D107" i="1"/>
  <c r="D217" i="1"/>
  <c r="D215" i="1"/>
  <c r="E215" i="1" s="1"/>
  <c r="D214" i="1"/>
  <c r="D212" i="1"/>
  <c r="D211" i="1"/>
  <c r="E211" i="1" s="1"/>
  <c r="D210" i="1"/>
  <c r="D207" i="1" s="1"/>
  <c r="D208" i="1"/>
  <c r="E219" i="1"/>
  <c r="E217" i="1"/>
  <c r="E216" i="1"/>
  <c r="E214" i="1"/>
  <c r="E213" i="1"/>
  <c r="E212" i="1"/>
  <c r="E209" i="1"/>
  <c r="E208" i="1"/>
  <c r="C207" i="1"/>
  <c r="E198" i="1"/>
  <c r="E197" i="1"/>
  <c r="C196" i="1"/>
  <c r="E196" i="1" s="1"/>
  <c r="E195" i="1"/>
  <c r="C194" i="1"/>
  <c r="E194" i="1" s="1"/>
  <c r="E192" i="1"/>
  <c r="E191" i="1"/>
  <c r="C190" i="1"/>
  <c r="E190" i="1" s="1"/>
  <c r="E189" i="1"/>
  <c r="C188" i="1"/>
  <c r="E188" i="1" s="1"/>
  <c r="C187" i="1" l="1"/>
  <c r="C186" i="1" s="1"/>
  <c r="E186" i="1" s="1"/>
  <c r="E210" i="1"/>
  <c r="C193" i="1"/>
  <c r="E193" i="1" s="1"/>
  <c r="E207" i="1"/>
  <c r="E187" i="1"/>
  <c r="E133" i="1" l="1"/>
  <c r="E131" i="1"/>
  <c r="E130" i="1"/>
  <c r="E129" i="1"/>
  <c r="E128" i="1"/>
  <c r="E127" i="1"/>
  <c r="E126" i="1"/>
  <c r="E125" i="1"/>
  <c r="E124" i="1"/>
  <c r="E123" i="1"/>
  <c r="E122" i="1"/>
  <c r="C121" i="1"/>
  <c r="E112" i="1"/>
  <c r="E111" i="1"/>
  <c r="C110" i="1"/>
  <c r="E110" i="1" s="1"/>
  <c r="E109" i="1"/>
  <c r="C108" i="1"/>
  <c r="C107" i="1" s="1"/>
  <c r="E107" i="1" s="1"/>
  <c r="E106" i="1"/>
  <c r="E105" i="1"/>
  <c r="C104" i="1"/>
  <c r="E104" i="1" s="1"/>
  <c r="E103" i="1"/>
  <c r="C102" i="1"/>
  <c r="E102" i="1" s="1"/>
  <c r="E16" i="1"/>
  <c r="E18" i="1"/>
  <c r="E19" i="1"/>
  <c r="E22" i="1"/>
  <c r="E24" i="1"/>
  <c r="E25" i="1"/>
  <c r="E36" i="1"/>
  <c r="E37" i="1"/>
  <c r="E38" i="1"/>
  <c r="E39" i="1"/>
  <c r="E40" i="1"/>
  <c r="E41" i="1"/>
  <c r="E42" i="1"/>
  <c r="E43" i="1"/>
  <c r="E44" i="1"/>
  <c r="E46" i="1"/>
  <c r="D35" i="1"/>
  <c r="D34" i="1" s="1"/>
  <c r="E35" i="1" l="1"/>
  <c r="D121" i="1"/>
  <c r="C101" i="1"/>
  <c r="E108" i="1"/>
  <c r="E121" i="1" l="1"/>
  <c r="E101" i="1"/>
  <c r="C100" i="1"/>
  <c r="E100" i="1" s="1"/>
  <c r="C34" i="1" l="1"/>
  <c r="E34" i="1" s="1"/>
  <c r="C15" i="1"/>
  <c r="C17" i="1"/>
  <c r="E17" i="1" s="1"/>
  <c r="C21" i="1"/>
  <c r="C23" i="1"/>
  <c r="E23" i="1" s="1"/>
  <c r="C20" i="1" l="1"/>
  <c r="E20" i="1" s="1"/>
  <c r="E21" i="1"/>
  <c r="C14" i="1"/>
  <c r="E15" i="1"/>
  <c r="C13" i="1" l="1"/>
  <c r="E13" i="1" s="1"/>
  <c r="E14" i="1"/>
</calcChain>
</file>

<file path=xl/sharedStrings.xml><?xml version="1.0" encoding="utf-8"?>
<sst xmlns="http://schemas.openxmlformats.org/spreadsheetml/2006/main" count="180" uniqueCount="62">
  <si>
    <t xml:space="preserve">   Biểu số 3 </t>
  </si>
  <si>
    <t xml:space="preserve">  Đơn vị: TRƯỜNG THCS YÊN VIÊN</t>
  </si>
  <si>
    <t>CỘNG HÒA XÃ HỘI CHỦ NGHĨA VIỆT NAM</t>
  </si>
  <si>
    <t xml:space="preserve"> Chương: 622</t>
  </si>
  <si>
    <t>Độc lập - Tự do - Hạnh phúc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</si>
  <si>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</si>
  <si>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09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</si>
  <si>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đồng</t>
  </si>
  <si>
    <t xml:space="preserve">Số 
TT </t>
  </si>
  <si>
    <t>Nội dung</t>
  </si>
  <si>
    <t>Dự toán năm</t>
  </si>
  <si>
    <t>Ước thực
hiện quý 1</t>
  </si>
  <si>
    <t>Ước thực hiện/Dự toán quí năm (tỷ lệ %)</t>
  </si>
  <si>
    <t>Ước thực hiện quý 1 nay so với cùng kỳ năm trước (tỷ lệ %)</t>
  </si>
  <si>
    <t>A</t>
  </si>
  <si>
    <t>Tổng số thu, chi, nộp ngân sách phí, lệ phí</t>
  </si>
  <si>
    <t>I</t>
  </si>
  <si>
    <t xml:space="preserve"> Số thu phí, lệ phí</t>
  </si>
  <si>
    <t>Học phí</t>
  </si>
  <si>
    <t>Thu tại đơn vị</t>
  </si>
  <si>
    <t>Học 2 buổi /ngày</t>
  </si>
  <si>
    <t>Học thêm</t>
  </si>
  <si>
    <t>II</t>
  </si>
  <si>
    <t>Chi từ nguồn thu phí được để lại</t>
  </si>
  <si>
    <t>III</t>
  </si>
  <si>
    <t xml:space="preserve"> Số phí, lệ phí nộp ngân sách nhà nước</t>
  </si>
  <si>
    <t>Lệ phí</t>
  </si>
  <si>
    <t>Lệ phí…</t>
  </si>
  <si>
    <t>Phí</t>
  </si>
  <si>
    <t>Phí …</t>
  </si>
  <si>
    <t>B</t>
  </si>
  <si>
    <t>Dự toán chi ngân sách nhà nước</t>
  </si>
  <si>
    <t>Chi quản lý hành chính</t>
  </si>
  <si>
    <t>Chi thanh toán cá nhân</t>
  </si>
  <si>
    <t>Phúc lợi tập thể</t>
  </si>
  <si>
    <t>Thanh toán dịch vụ công cộng</t>
  </si>
  <si>
    <t>Vật tư văn phòng</t>
  </si>
  <si>
    <t>Thông tin TT liên lạc</t>
  </si>
  <si>
    <t>Thanh toán công tác phí</t>
  </si>
  <si>
    <t>Chi phí thuê mướn</t>
  </si>
  <si>
    <t>Chi sửa chữa tài sản</t>
  </si>
  <si>
    <t>Chi phí chuyên môn nghiệp vụ</t>
  </si>
  <si>
    <t>Chi mua sắm tài sản</t>
  </si>
  <si>
    <t>Chi khác</t>
  </si>
  <si>
    <t>THỦ TRƯỞNG ĐƠN VỊ</t>
  </si>
  <si>
    <t>Nguyễn Hải Quân</t>
  </si>
  <si>
    <t>CÔNG KHAI THỰC HIỆN DỰ TOÁN THU- CHI NGÂN SÁCH QUÝ 1 NĂM 2022</t>
  </si>
  <si>
    <t>Kinh phí thực hiện chế độ không tự chủ</t>
  </si>
  <si>
    <t>Yên Viên., ngày 15 tháng 04  năm 2022</t>
  </si>
  <si>
    <t xml:space="preserve">         Trường THCS Yên Viên công khai tình hình thực hiện dự toán thu-chi ngân sách quý 1 năm 2022 như sau:</t>
  </si>
  <si>
    <t>Hội nghị</t>
  </si>
  <si>
    <t>Ngày 15  tháng 04  năm 2022</t>
  </si>
  <si>
    <t>CÔNG KHAI THỰC HIỆN DỰ TOÁN THU- CHI NGÂN SÁCH QUÝ 2 NĂM 2022</t>
  </si>
  <si>
    <t>Yên Viên., ngày 15 tháng 07  năm 2022</t>
  </si>
  <si>
    <t>Ngày 15  tháng 07  năm 2022</t>
  </si>
  <si>
    <t xml:space="preserve">         Trường THCS Yên Viên công khai tình hình thực hiện dự toán thu-chi ngân sách quý 2 năm 2022 như sau:</t>
  </si>
  <si>
    <t>CÔNG KHAI THỰC HIỆN DỰ TOÁN THU- CHI NGÂN SÁCH 6 THÁNG ĐẦU NĂM 2022</t>
  </si>
  <si>
    <t xml:space="preserve">         Trường THCS Yên Viên công khai tình hình thực hiện dự toán thu-chi ngân sách 6 tháng đầu năm 2022 như sau:</t>
  </si>
  <si>
    <t>Ước thực
hiện 6 tháng đầu năm</t>
  </si>
  <si>
    <t>Ước thực
hiện quý 2</t>
  </si>
  <si>
    <t>Ước thực hiện quý 2 nay so với cùng kỳ năm trước (tỷ lệ %)</t>
  </si>
  <si>
    <t>Ước thực hiện 6 tháng đầu năm nay so với cùng kỳ năm trước (tỷ lệ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</si>
</sst>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1"/>
      <color indexed="9"/>
      <name val="Arial"/>
      <family val="2"/>
    </font>
    <font>
      <sz val="12"/>
      <color theme="1"/>
      <name val="Times New Roman"/>
      <family val="1"/>
    </font>
    <font>
      <b/>
      <sz val="12"/>
      <color theme="1"/>
      <name val="Times New Roman"/>
      <family val="1"/>
    </font>
    <font>
      <sz val="12"/>
      <color theme="1"/>
      <name val="Arial"/>
      <family val="2"/>
    </font>
    <font>
      <sz val="12"/>
      <color theme="1"/>
      <name val="Calibri"/>
      <family val="2"/>
      <scheme val="minor"/>
    </font>
    <font>
      <sz val="11"/>
      <color theme="1"/>
      <name val="Times New Roman"/>
      <family val="1"/>
    </font>
    <font>
      <sz val="11"/>
      <color theme="1"/>
      <name val="Arial"/>
      <family val="2"/>
    </font>
    <font>
      <b/>
      <sz val="11"/>
      <color theme="1"/>
      <name val="Times New Roman"/>
      <family val="1"/>
    </font>
    <font>
      <b/>
      <i/>
      <sz val="11"/>
      <color theme="1"/>
      <name val="Times New Roman"/>
      <family val="1"/>
    </font>
    <font>
      <sz val="11"/>
      <color theme="1"/>
      <name val=".VnTime"/>
      <family val="2"/>
    </font>
    <font>
      <i/>
      <sz val="11"/>
      <color theme="1"/>
      <name val=".VnTime"/>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Fill="0" applyProtection="0"/>
  </cellStyleXfs>
  <cellXfs count="43">
    <xf numFmtId="0" fontId="0" fillId="0" borderId="0" xfId="0"/>
    <xf numFmtId="3" fontId="3" fillId="0" borderId="0" xfId="1" applyNumberFormat="1" applyFont="1" applyFill="1" applyAlignment="1" applyProtection="1">
      <alignment vertical="center" wrapText="1"/>
    </xf>
    <xf numFmtId="0" fontId="1" fillId="0" borderId="0" xfId="0" applyFont="1" applyAlignment="1">
      <alignment vertical="center"/>
    </xf>
    <xf numFmtId="0" fontId="4" fillId="0" borderId="0" xfId="1" applyFont="1" applyFill="1" applyAlignment="1" applyProtection="1">
      <alignment vertical="center"/>
    </xf>
    <xf numFmtId="0" fontId="3" fillId="0" borderId="0" xfId="1" applyFont="1" applyFill="1" applyAlignment="1" applyProtection="1">
      <alignment vertical="center"/>
    </xf>
    <xf numFmtId="0" fontId="5" fillId="0" borderId="0" xfId="1" applyFont="1" applyFill="1" applyAlignment="1" applyProtection="1">
      <alignment vertical="center"/>
    </xf>
    <xf numFmtId="0" fontId="6" fillId="0" borderId="0" xfId="0" applyFont="1" applyAlignment="1">
      <alignment vertical="center"/>
    </xf>
    <xf numFmtId="0" fontId="7"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7" fillId="0" borderId="0" xfId="1" applyFont="1" applyFill="1" applyAlignment="1" applyProtection="1">
      <alignment horizontal="center" vertical="center"/>
    </xf>
    <xf numFmtId="0" fontId="9"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3" fontId="9" fillId="0" borderId="1" xfId="1" applyNumberFormat="1" applyFont="1" applyFill="1" applyBorder="1" applyAlignment="1" applyProtection="1">
      <alignment horizontal="right" vertical="center" wrapText="1"/>
    </xf>
    <xf numFmtId="3" fontId="9" fillId="0" borderId="1" xfId="1" applyNumberFormat="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3" fontId="7" fillId="0" borderId="1" xfId="1" applyNumberFormat="1" applyFont="1" applyFill="1" applyBorder="1" applyAlignment="1" applyProtection="1">
      <alignment horizontal="right" vertical="center" wrapText="1"/>
    </xf>
    <xf numFmtId="3" fontId="7" fillId="0" borderId="1" xfId="1" applyNumberFormat="1" applyFont="1" applyFill="1" applyBorder="1" applyAlignment="1" applyProtection="1">
      <alignment horizontal="center" vertical="center" wrapText="1"/>
    </xf>
    <xf numFmtId="0" fontId="9" fillId="0" borderId="1" xfId="1" applyFont="1" applyFill="1" applyBorder="1" applyAlignment="1" applyProtection="1">
      <alignment vertical="center" wrapText="1"/>
    </xf>
    <xf numFmtId="3" fontId="7" fillId="0" borderId="1" xfId="1" applyNumberFormat="1" applyFont="1" applyFill="1" applyBorder="1" applyAlignment="1" applyProtection="1">
      <alignment vertical="center" wrapText="1"/>
    </xf>
    <xf numFmtId="3" fontId="9" fillId="0" borderId="1" xfId="1" applyNumberFormat="1" applyFont="1" applyFill="1" applyBorder="1" applyAlignment="1" applyProtection="1">
      <alignment vertical="center" wrapText="1"/>
    </xf>
    <xf numFmtId="0" fontId="7" fillId="0" borderId="1" xfId="1" applyFont="1" applyFill="1" applyBorder="1" applyAlignment="1" applyProtection="1">
      <alignment vertical="center" wrapText="1"/>
    </xf>
    <xf numFmtId="0" fontId="10" fillId="0" borderId="1" xfId="1" applyFont="1" applyFill="1" applyBorder="1" applyAlignment="1" applyProtection="1">
      <alignment horizontal="center" vertical="center"/>
    </xf>
    <xf numFmtId="0" fontId="10" fillId="0" borderId="1" xfId="1" applyFont="1" applyFill="1" applyBorder="1" applyAlignment="1" applyProtection="1">
      <alignment vertical="center" wrapText="1"/>
    </xf>
    <xf numFmtId="0" fontId="9" fillId="0" borderId="1" xfId="1" applyFont="1" applyBorder="1" applyAlignment="1">
      <alignment vertical="center" wrapText="1"/>
    </xf>
    <xf numFmtId="0" fontId="10" fillId="0" borderId="1" xfId="1" applyFont="1" applyBorder="1" applyAlignment="1">
      <alignment vertical="center" wrapText="1"/>
    </xf>
    <xf numFmtId="0" fontId="7" fillId="0" borderId="1" xfId="1" applyFont="1" applyBorder="1" applyAlignment="1">
      <alignment vertical="center" wrapText="1"/>
    </xf>
    <xf numFmtId="3" fontId="11" fillId="0" borderId="1" xfId="1" applyNumberFormat="1" applyFont="1" applyFill="1" applyBorder="1" applyAlignment="1" applyProtection="1">
      <alignment vertical="center" wrapText="1"/>
    </xf>
    <xf numFmtId="0" fontId="12" fillId="0" borderId="0" xfId="1" applyFont="1" applyFill="1" applyAlignment="1" applyProtection="1">
      <alignment vertical="center"/>
    </xf>
    <xf numFmtId="0" fontId="12" fillId="0" borderId="0" xfId="1" applyFont="1" applyFill="1" applyAlignment="1" applyProtection="1">
      <alignment horizontal="center" vertical="center"/>
    </xf>
    <xf numFmtId="0" fontId="7" fillId="0" borderId="1" xfId="1" applyFont="1" applyBorder="1" applyAlignment="1">
      <alignment horizontal="left" vertical="center"/>
    </xf>
    <xf numFmtId="2" fontId="7" fillId="0" borderId="1" xfId="1" applyNumberFormat="1" applyFont="1" applyFill="1" applyBorder="1" applyAlignment="1" applyProtection="1">
      <alignment horizontal="center" vertical="center"/>
    </xf>
    <xf numFmtId="0" fontId="1" fillId="0" borderId="0" xfId="0" applyFont="1" applyAlignment="1">
      <alignment horizontal="center" vertical="center"/>
    </xf>
    <xf numFmtId="0" fontId="4" fillId="0" borderId="0" xfId="1" applyFont="1" applyFill="1" applyAlignment="1" applyProtection="1">
      <alignment vertical="center"/>
    </xf>
    <xf numFmtId="3" fontId="9" fillId="0" borderId="0" xfId="1" applyNumberFormat="1" applyFont="1" applyFill="1" applyAlignment="1" applyProtection="1">
      <alignment horizontal="center" vertical="center" wrapText="1"/>
    </xf>
    <xf numFmtId="3" fontId="7" fillId="0" borderId="0" xfId="1" applyNumberFormat="1" applyFont="1" applyFill="1" applyAlignment="1" applyProtection="1">
      <alignment horizontal="center" vertical="center" wrapText="1"/>
    </xf>
    <xf numFmtId="0" fontId="4" fillId="0" borderId="0" xfId="1" applyFont="1" applyFill="1" applyAlignment="1" applyProtection="1">
      <alignment vertical="center"/>
    </xf>
    <xf numFmtId="3" fontId="4" fillId="0" borderId="0" xfId="1" applyNumberFormat="1" applyFont="1" applyFill="1" applyAlignment="1" applyProtection="1">
      <alignment horizontal="center" vertical="center" wrapText="1"/>
    </xf>
    <xf numFmtId="3" fontId="3" fillId="0" borderId="0" xfId="1" applyNumberFormat="1" applyFont="1" applyFill="1" applyAlignment="1" applyProtection="1">
      <alignment horizontal="center" vertical="center" wrapText="1"/>
    </xf>
    <xf numFmtId="0" fontId="4" fillId="0" borderId="0" xfId="1" applyFont="1" applyFill="1" applyAlignment="1" applyProtection="1">
      <alignment horizontal="center" vertical="center"/>
    </xf>
    <xf numFmtId="0" fontId="7" fillId="0" borderId="0" xfId="1" applyFont="1" applyFill="1" applyAlignment="1" applyProtection="1">
      <alignment horizontal="left" vertical="center" wrapText="1"/>
    </xf>
    <xf numFmtId="0" fontId="7" fillId="0" borderId="0" xfId="1" applyFont="1" applyFill="1" applyAlignment="1" applyProtection="1">
      <alignment horizontal="left" vertical="center"/>
    </xf>
    <xf numFmtId="3" fontId="7" fillId="0" borderId="0" xfId="1" applyNumberFormat="1"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tabSelected="1" topLeftCell="A198" workbookViewId="0">
      <selection activeCell="K212" sqref="K212"/>
    </sheetView>
  </sheetViews>
  <sheetFormatPr defaultRowHeight="15" x14ac:dyDescent="0.25"/>
  <cols>
    <col min="1" max="1" width="9.28515625" style="2" bestFit="1" customWidth="1"/>
    <col min="2" max="2" width="34.5703125" style="2" customWidth="1"/>
    <col min="3" max="3" width="15.7109375" style="2" customWidth="1"/>
    <col min="4" max="4" width="13.85546875" style="2" customWidth="1"/>
    <col min="5" max="5" width="13.42578125" style="2" customWidth="1"/>
    <col min="6" max="6" width="12.85546875" style="2" customWidth="1"/>
    <col min="7" max="16384" width="9.140625" style="2"/>
  </cols>
  <sheetData>
    <row r="1" spans="1:7" s="6" customFormat="1" ht="15.75" x14ac:dyDescent="0.25">
      <c r="A1" s="4"/>
      <c r="B1" s="4"/>
      <c r="C1" s="5"/>
      <c r="D1" s="5"/>
      <c r="E1" s="5"/>
      <c r="F1" s="1" t="s">
        <v>0</v>
      </c>
      <c r="G1" s="5"/>
    </row>
    <row r="2" spans="1:7" s="6" customFormat="1" ht="15.75" x14ac:dyDescent="0.25">
      <c r="A2" s="36" t="s">
        <v>1</v>
      </c>
      <c r="B2" s="36"/>
      <c r="C2" s="37" t="s">
        <v>2</v>
      </c>
      <c r="D2" s="37"/>
      <c r="E2" s="37"/>
      <c r="F2" s="37"/>
      <c r="G2" s="4"/>
    </row>
    <row r="3" spans="1:7" s="6" customFormat="1" ht="15.75" x14ac:dyDescent="0.25">
      <c r="A3" s="36" t="s">
        <v>3</v>
      </c>
      <c r="B3" s="36"/>
      <c r="C3" s="37" t="s">
        <v>4</v>
      </c>
      <c r="D3" s="37"/>
      <c r="E3" s="37"/>
      <c r="F3" s="37"/>
      <c r="G3" s="4"/>
    </row>
    <row r="4" spans="1:7" s="6" customFormat="1" ht="15.75" x14ac:dyDescent="0.25">
      <c r="A4" s="3"/>
      <c r="B4" s="3"/>
      <c r="C4" s="37"/>
      <c r="D4" s="37"/>
      <c r="E4" s="37"/>
      <c r="F4" s="37"/>
      <c r="G4" s="4"/>
    </row>
    <row r="5" spans="1:7" s="6" customFormat="1" ht="15.75" x14ac:dyDescent="0.25">
      <c r="A5" s="3"/>
      <c r="B5" s="3"/>
      <c r="C5" s="38" t="s">
        <v>48</v>
      </c>
      <c r="D5" s="38"/>
      <c r="E5" s="38"/>
      <c r="F5" s="38"/>
      <c r="G5" s="4"/>
    </row>
    <row r="6" spans="1:7" s="6" customFormat="1" ht="26.25" customHeight="1" x14ac:dyDescent="0.25">
      <c r="A6" s="39" t="s">
        <v>46</v>
      </c>
      <c r="B6" s="39"/>
      <c r="C6" s="39"/>
      <c r="D6" s="39"/>
      <c r="E6" s="39"/>
      <c r="F6" s="39"/>
      <c r="G6" s="4"/>
    </row>
    <row r="7" spans="1:7" x14ac:dyDescent="0.25">
      <c r="A7" s="40" t="s">
        <v>5</v>
      </c>
      <c r="B7" s="41"/>
      <c r="C7" s="41"/>
      <c r="D7" s="41"/>
      <c r="E7" s="41"/>
      <c r="F7" s="41"/>
      <c r="G7" s="7"/>
    </row>
    <row r="8" spans="1:7" x14ac:dyDescent="0.25">
      <c r="A8" s="40" t="s">
        <v>6</v>
      </c>
      <c r="B8" s="41"/>
      <c r="C8" s="41"/>
      <c r="D8" s="41"/>
      <c r="E8" s="41"/>
      <c r="F8" s="41"/>
      <c r="G8" s="7"/>
    </row>
    <row r="9" spans="1:7" x14ac:dyDescent="0.25">
      <c r="A9" s="40" t="s">
        <v>49</v>
      </c>
      <c r="B9" s="40"/>
      <c r="C9" s="40"/>
      <c r="D9" s="40"/>
      <c r="E9" s="40"/>
      <c r="F9" s="40"/>
      <c r="G9" s="7"/>
    </row>
    <row r="10" spans="1:7" x14ac:dyDescent="0.25">
      <c r="A10" s="10"/>
      <c r="B10" s="10"/>
      <c r="C10" s="8"/>
      <c r="D10" s="8"/>
      <c r="E10" s="42" t="s">
        <v>7</v>
      </c>
      <c r="F10" s="42"/>
      <c r="G10" s="10"/>
    </row>
    <row r="11" spans="1:7" s="32" customFormat="1" ht="72.75" customHeight="1" x14ac:dyDescent="0.25">
      <c r="A11" s="11" t="s">
        <v>8</v>
      </c>
      <c r="B11" s="12" t="s">
        <v>9</v>
      </c>
      <c r="C11" s="14" t="s">
        <v>10</v>
      </c>
      <c r="D11" s="14" t="s">
        <v>11</v>
      </c>
      <c r="E11" s="14" t="s">
        <v>12</v>
      </c>
      <c r="F11" s="14" t="s">
        <v>13</v>
      </c>
      <c r="G11" s="10"/>
    </row>
    <row r="12" spans="1:7" x14ac:dyDescent="0.25">
      <c r="A12" s="15">
        <v>1</v>
      </c>
      <c r="B12" s="15">
        <v>2</v>
      </c>
      <c r="C12" s="16">
        <v>3</v>
      </c>
      <c r="D12" s="16">
        <v>4</v>
      </c>
      <c r="E12" s="17">
        <v>5</v>
      </c>
      <c r="F12" s="17">
        <v>6</v>
      </c>
      <c r="G12" s="7"/>
    </row>
    <row r="13" spans="1:7" ht="29.25" customHeight="1" x14ac:dyDescent="0.25">
      <c r="A13" s="12" t="s">
        <v>14</v>
      </c>
      <c r="B13" s="18" t="s">
        <v>15</v>
      </c>
      <c r="C13" s="13">
        <f>C14</f>
        <v>689080000</v>
      </c>
      <c r="D13" s="13">
        <f>D14</f>
        <v>49071000</v>
      </c>
      <c r="E13" s="17">
        <f>(D13/C13)*100</f>
        <v>7.121234109247113</v>
      </c>
      <c r="F13" s="17"/>
      <c r="G13" s="7"/>
    </row>
    <row r="14" spans="1:7" ht="19.5" customHeight="1" x14ac:dyDescent="0.25">
      <c r="A14" s="12" t="s">
        <v>16</v>
      </c>
      <c r="B14" s="18" t="s">
        <v>17</v>
      </c>
      <c r="C14" s="13">
        <f>C15+C17</f>
        <v>689080000</v>
      </c>
      <c r="D14" s="13">
        <f>D15+D17</f>
        <v>49071000</v>
      </c>
      <c r="E14" s="17">
        <f t="shared" ref="E14:E46" si="0">(D14/C14)*100</f>
        <v>7.121234109247113</v>
      </c>
      <c r="F14" s="19"/>
      <c r="G14" s="7"/>
    </row>
    <row r="15" spans="1:7" ht="19.5" customHeight="1" x14ac:dyDescent="0.25">
      <c r="A15" s="12">
        <v>1</v>
      </c>
      <c r="B15" s="18" t="s">
        <v>18</v>
      </c>
      <c r="C15" s="13">
        <f>C16</f>
        <v>278880000</v>
      </c>
      <c r="D15" s="13">
        <f>D16</f>
        <v>49071000</v>
      </c>
      <c r="E15" s="17">
        <f t="shared" si="0"/>
        <v>17.595740103270224</v>
      </c>
      <c r="F15" s="20"/>
      <c r="G15" s="9"/>
    </row>
    <row r="16" spans="1:7" ht="19.5" customHeight="1" x14ac:dyDescent="0.25">
      <c r="A16" s="15"/>
      <c r="B16" s="21" t="s">
        <v>18</v>
      </c>
      <c r="C16" s="16">
        <v>278880000</v>
      </c>
      <c r="D16" s="16">
        <v>49071000</v>
      </c>
      <c r="E16" s="17">
        <f t="shared" si="0"/>
        <v>17.595740103270224</v>
      </c>
      <c r="F16" s="19"/>
      <c r="G16" s="7"/>
    </row>
    <row r="17" spans="1:7" ht="19.5" customHeight="1" x14ac:dyDescent="0.25">
      <c r="A17" s="12">
        <v>2</v>
      </c>
      <c r="B17" s="18" t="s">
        <v>19</v>
      </c>
      <c r="C17" s="13">
        <f>C18+C19</f>
        <v>410200000</v>
      </c>
      <c r="D17" s="13"/>
      <c r="E17" s="17">
        <f t="shared" si="0"/>
        <v>0</v>
      </c>
      <c r="F17" s="20"/>
      <c r="G17" s="9"/>
    </row>
    <row r="18" spans="1:7" ht="19.5" customHeight="1" x14ac:dyDescent="0.25">
      <c r="A18" s="15"/>
      <c r="B18" s="21" t="s">
        <v>20</v>
      </c>
      <c r="C18" s="16">
        <v>147000000</v>
      </c>
      <c r="D18" s="16"/>
      <c r="E18" s="17">
        <f t="shared" si="0"/>
        <v>0</v>
      </c>
      <c r="F18" s="19"/>
      <c r="G18" s="7"/>
    </row>
    <row r="19" spans="1:7" ht="19.5" customHeight="1" x14ac:dyDescent="0.25">
      <c r="A19" s="15"/>
      <c r="B19" s="21" t="s">
        <v>21</v>
      </c>
      <c r="C19" s="16">
        <v>263200000</v>
      </c>
      <c r="D19" s="16"/>
      <c r="E19" s="17">
        <f t="shared" si="0"/>
        <v>0</v>
      </c>
      <c r="F19" s="19"/>
      <c r="G19" s="7"/>
    </row>
    <row r="20" spans="1:7" ht="19.5" customHeight="1" x14ac:dyDescent="0.25">
      <c r="A20" s="12" t="s">
        <v>22</v>
      </c>
      <c r="B20" s="18" t="s">
        <v>23</v>
      </c>
      <c r="C20" s="13">
        <f>C21+C23</f>
        <v>689080000</v>
      </c>
      <c r="D20" s="13">
        <f>D21+D23</f>
        <v>19700000</v>
      </c>
      <c r="E20" s="17">
        <f t="shared" si="0"/>
        <v>2.858884309514135</v>
      </c>
      <c r="F20" s="19"/>
      <c r="G20" s="7"/>
    </row>
    <row r="21" spans="1:7" ht="19.5" customHeight="1" x14ac:dyDescent="0.25">
      <c r="A21" s="12">
        <v>1</v>
      </c>
      <c r="B21" s="18" t="s">
        <v>18</v>
      </c>
      <c r="C21" s="13">
        <f>C22</f>
        <v>278880000</v>
      </c>
      <c r="D21" s="13">
        <f>D22</f>
        <v>19700000</v>
      </c>
      <c r="E21" s="17">
        <f t="shared" si="0"/>
        <v>7.0639701663798045</v>
      </c>
      <c r="F21" s="20"/>
      <c r="G21" s="9"/>
    </row>
    <row r="22" spans="1:7" ht="19.5" customHeight="1" x14ac:dyDescent="0.25">
      <c r="A22" s="15"/>
      <c r="B22" s="21" t="s">
        <v>18</v>
      </c>
      <c r="C22" s="16">
        <v>278880000</v>
      </c>
      <c r="D22" s="16">
        <v>19700000</v>
      </c>
      <c r="E22" s="17">
        <f t="shared" si="0"/>
        <v>7.0639701663798045</v>
      </c>
      <c r="F22" s="19"/>
      <c r="G22" s="7"/>
    </row>
    <row r="23" spans="1:7" ht="19.5" customHeight="1" x14ac:dyDescent="0.25">
      <c r="A23" s="12">
        <v>2</v>
      </c>
      <c r="B23" s="18" t="s">
        <v>19</v>
      </c>
      <c r="C23" s="13">
        <f>C24+C25</f>
        <v>410200000</v>
      </c>
      <c r="D23" s="13">
        <f>D24+D25</f>
        <v>0</v>
      </c>
      <c r="E23" s="17">
        <f t="shared" si="0"/>
        <v>0</v>
      </c>
      <c r="F23" s="20"/>
      <c r="G23" s="9"/>
    </row>
    <row r="24" spans="1:7" ht="19.5" customHeight="1" x14ac:dyDescent="0.25">
      <c r="A24" s="15"/>
      <c r="B24" s="21" t="s">
        <v>20</v>
      </c>
      <c r="C24" s="16">
        <v>147000000</v>
      </c>
      <c r="D24" s="16"/>
      <c r="E24" s="17">
        <f t="shared" si="0"/>
        <v>0</v>
      </c>
      <c r="F24" s="19"/>
      <c r="G24" s="7"/>
    </row>
    <row r="25" spans="1:7" ht="19.5" customHeight="1" x14ac:dyDescent="0.25">
      <c r="A25" s="15"/>
      <c r="B25" s="21" t="s">
        <v>21</v>
      </c>
      <c r="C25" s="16">
        <v>263200000</v>
      </c>
      <c r="D25" s="16"/>
      <c r="E25" s="17">
        <f t="shared" si="0"/>
        <v>0</v>
      </c>
      <c r="F25" s="19"/>
      <c r="G25" s="7"/>
    </row>
    <row r="26" spans="1:7" ht="30.75" customHeight="1" x14ac:dyDescent="0.25">
      <c r="A26" s="12" t="s">
        <v>24</v>
      </c>
      <c r="B26" s="18" t="s">
        <v>25</v>
      </c>
      <c r="C26" s="16"/>
      <c r="D26" s="16"/>
      <c r="E26" s="17"/>
      <c r="F26" s="19"/>
      <c r="G26" s="7"/>
    </row>
    <row r="27" spans="1:7" ht="19.5" customHeight="1" x14ac:dyDescent="0.25">
      <c r="A27" s="22">
        <v>1</v>
      </c>
      <c r="B27" s="23" t="s">
        <v>26</v>
      </c>
      <c r="C27" s="13"/>
      <c r="D27" s="13"/>
      <c r="E27" s="17"/>
      <c r="F27" s="19"/>
      <c r="G27" s="7"/>
    </row>
    <row r="28" spans="1:7" ht="19.5" customHeight="1" x14ac:dyDescent="0.25">
      <c r="A28" s="12"/>
      <c r="B28" s="21" t="s">
        <v>27</v>
      </c>
      <c r="C28" s="13"/>
      <c r="D28" s="13"/>
      <c r="E28" s="17"/>
      <c r="F28" s="19"/>
      <c r="G28" s="7"/>
    </row>
    <row r="29" spans="1:7" ht="19.5" customHeight="1" x14ac:dyDescent="0.25">
      <c r="A29" s="12"/>
      <c r="B29" s="21" t="s">
        <v>27</v>
      </c>
      <c r="C29" s="16"/>
      <c r="D29" s="16"/>
      <c r="E29" s="17"/>
      <c r="F29" s="19"/>
      <c r="G29" s="7"/>
    </row>
    <row r="30" spans="1:7" ht="19.5" customHeight="1" x14ac:dyDescent="0.25">
      <c r="A30" s="22">
        <v>2</v>
      </c>
      <c r="B30" s="21" t="s">
        <v>28</v>
      </c>
      <c r="C30" s="16"/>
      <c r="D30" s="16"/>
      <c r="E30" s="17"/>
      <c r="F30" s="19"/>
      <c r="G30" s="7"/>
    </row>
    <row r="31" spans="1:7" ht="19.5" customHeight="1" x14ac:dyDescent="0.25">
      <c r="A31" s="12"/>
      <c r="B31" s="21" t="s">
        <v>29</v>
      </c>
      <c r="C31" s="16"/>
      <c r="D31" s="16"/>
      <c r="E31" s="17"/>
      <c r="F31" s="19"/>
      <c r="G31" s="7"/>
    </row>
    <row r="32" spans="1:7" ht="19.5" customHeight="1" x14ac:dyDescent="0.25">
      <c r="A32" s="12" t="s">
        <v>30</v>
      </c>
      <c r="B32" s="18" t="s">
        <v>31</v>
      </c>
      <c r="C32" s="16"/>
      <c r="D32" s="16"/>
      <c r="E32" s="17"/>
      <c r="F32" s="19"/>
      <c r="G32" s="7"/>
    </row>
    <row r="33" spans="1:7" ht="19.5" customHeight="1" x14ac:dyDescent="0.25">
      <c r="A33" s="12" t="s">
        <v>16</v>
      </c>
      <c r="B33" s="24" t="s">
        <v>32</v>
      </c>
      <c r="C33" s="13"/>
      <c r="D33" s="13"/>
      <c r="E33" s="17"/>
      <c r="F33" s="19"/>
      <c r="G33" s="7"/>
    </row>
    <row r="34" spans="1:7" ht="27.75" customHeight="1" x14ac:dyDescent="0.25">
      <c r="A34" s="12">
        <v>1</v>
      </c>
      <c r="B34" s="25" t="s">
        <v>47</v>
      </c>
      <c r="C34" s="13">
        <f>SUM(C35:C46)</f>
        <v>4094000000</v>
      </c>
      <c r="D34" s="13">
        <f>SUM(D35:D46)</f>
        <v>1015275742</v>
      </c>
      <c r="E34" s="17">
        <f t="shared" si="0"/>
        <v>24.799114362481681</v>
      </c>
      <c r="F34" s="19"/>
      <c r="G34" s="7"/>
    </row>
    <row r="35" spans="1:7" ht="19.5" customHeight="1" x14ac:dyDescent="0.25">
      <c r="A35" s="15">
        <v>1.1000000000000001</v>
      </c>
      <c r="B35" s="26" t="s">
        <v>33</v>
      </c>
      <c r="C35" s="16">
        <v>3318248000</v>
      </c>
      <c r="D35" s="16">
        <f>784948403</f>
        <v>784948403</v>
      </c>
      <c r="E35" s="17">
        <f t="shared" si="0"/>
        <v>23.655507454536249</v>
      </c>
      <c r="F35" s="19"/>
      <c r="G35" s="7"/>
    </row>
    <row r="36" spans="1:7" ht="19.5" customHeight="1" x14ac:dyDescent="0.25">
      <c r="A36" s="15">
        <v>1.2</v>
      </c>
      <c r="B36" s="26" t="s">
        <v>34</v>
      </c>
      <c r="C36" s="16">
        <v>7200000</v>
      </c>
      <c r="D36" s="16">
        <v>0</v>
      </c>
      <c r="E36" s="17">
        <f t="shared" si="0"/>
        <v>0</v>
      </c>
      <c r="F36" s="27"/>
      <c r="G36" s="28"/>
    </row>
    <row r="37" spans="1:7" ht="19.5" customHeight="1" x14ac:dyDescent="0.25">
      <c r="A37" s="15">
        <v>1.3</v>
      </c>
      <c r="B37" s="26" t="s">
        <v>35</v>
      </c>
      <c r="C37" s="16">
        <v>159200000</v>
      </c>
      <c r="D37" s="16">
        <v>43232395</v>
      </c>
      <c r="E37" s="17">
        <f t="shared" si="0"/>
        <v>27.156027010050249</v>
      </c>
      <c r="F37" s="19"/>
      <c r="G37" s="29"/>
    </row>
    <row r="38" spans="1:7" ht="19.5" customHeight="1" x14ac:dyDescent="0.25">
      <c r="A38" s="15">
        <v>1.4</v>
      </c>
      <c r="B38" s="30" t="s">
        <v>36</v>
      </c>
      <c r="C38" s="16">
        <v>50000000</v>
      </c>
      <c r="D38" s="16">
        <v>50695740</v>
      </c>
      <c r="E38" s="17">
        <f t="shared" si="0"/>
        <v>101.39148</v>
      </c>
      <c r="F38" s="17"/>
      <c r="G38" s="7"/>
    </row>
    <row r="39" spans="1:7" ht="19.5" customHeight="1" x14ac:dyDescent="0.25">
      <c r="A39" s="15">
        <v>1.5</v>
      </c>
      <c r="B39" s="30" t="s">
        <v>37</v>
      </c>
      <c r="C39" s="16">
        <v>28400000</v>
      </c>
      <c r="D39" s="16">
        <v>696000</v>
      </c>
      <c r="E39" s="17">
        <f t="shared" si="0"/>
        <v>2.450704225352113</v>
      </c>
      <c r="F39" s="19"/>
      <c r="G39" s="7"/>
    </row>
    <row r="40" spans="1:7" ht="19.5" customHeight="1" x14ac:dyDescent="0.25">
      <c r="A40" s="15">
        <v>1.6</v>
      </c>
      <c r="B40" s="30" t="s">
        <v>50</v>
      </c>
      <c r="C40" s="16">
        <v>14400000</v>
      </c>
      <c r="D40" s="16"/>
      <c r="E40" s="17">
        <f t="shared" si="0"/>
        <v>0</v>
      </c>
      <c r="F40" s="19"/>
      <c r="G40" s="7"/>
    </row>
    <row r="41" spans="1:7" ht="19.5" customHeight="1" x14ac:dyDescent="0.25">
      <c r="A41" s="15">
        <v>1.7</v>
      </c>
      <c r="B41" s="30" t="s">
        <v>38</v>
      </c>
      <c r="C41" s="16">
        <v>42000000</v>
      </c>
      <c r="D41" s="16">
        <v>6300000</v>
      </c>
      <c r="E41" s="17">
        <f t="shared" si="0"/>
        <v>15</v>
      </c>
      <c r="F41" s="19"/>
      <c r="G41" s="8"/>
    </row>
    <row r="42" spans="1:7" ht="19.5" customHeight="1" x14ac:dyDescent="0.25">
      <c r="A42" s="15">
        <v>1.8</v>
      </c>
      <c r="B42" s="30" t="s">
        <v>39</v>
      </c>
      <c r="C42" s="16">
        <v>201600000</v>
      </c>
      <c r="D42" s="16">
        <v>41260004</v>
      </c>
      <c r="E42" s="17">
        <f t="shared" si="0"/>
        <v>20.466271825396827</v>
      </c>
      <c r="F42" s="19"/>
      <c r="G42" s="8"/>
    </row>
    <row r="43" spans="1:7" ht="19.5" customHeight="1" x14ac:dyDescent="0.25">
      <c r="A43" s="15">
        <v>1.9</v>
      </c>
      <c r="B43" s="26" t="s">
        <v>40</v>
      </c>
      <c r="C43" s="16">
        <v>90000000</v>
      </c>
      <c r="D43" s="16">
        <v>0</v>
      </c>
      <c r="E43" s="17">
        <f t="shared" si="0"/>
        <v>0</v>
      </c>
      <c r="F43" s="19"/>
      <c r="G43" s="8"/>
    </row>
    <row r="44" spans="1:7" ht="19.5" customHeight="1" x14ac:dyDescent="0.25">
      <c r="A44" s="31">
        <v>1.1000000000000001</v>
      </c>
      <c r="B44" s="26" t="s">
        <v>41</v>
      </c>
      <c r="C44" s="16">
        <v>162952000</v>
      </c>
      <c r="D44" s="16">
        <v>68243200</v>
      </c>
      <c r="E44" s="17">
        <f t="shared" si="0"/>
        <v>41.879326427414213</v>
      </c>
      <c r="F44" s="19"/>
      <c r="G44" s="8"/>
    </row>
    <row r="45" spans="1:7" ht="19.5" customHeight="1" x14ac:dyDescent="0.25">
      <c r="A45" s="15">
        <v>1.1100000000000001</v>
      </c>
      <c r="B45" s="26" t="s">
        <v>42</v>
      </c>
      <c r="C45" s="16">
        <v>0</v>
      </c>
      <c r="D45" s="16"/>
      <c r="E45" s="17"/>
      <c r="F45" s="19"/>
      <c r="G45" s="8"/>
    </row>
    <row r="46" spans="1:7" ht="19.5" customHeight="1" x14ac:dyDescent="0.25">
      <c r="A46" s="15">
        <v>1.1200000000000001</v>
      </c>
      <c r="B46" s="26" t="s">
        <v>43</v>
      </c>
      <c r="C46" s="16">
        <v>20000000</v>
      </c>
      <c r="D46" s="16">
        <v>19900000</v>
      </c>
      <c r="E46" s="17">
        <f t="shared" si="0"/>
        <v>99.5</v>
      </c>
      <c r="F46" s="19"/>
      <c r="G46" s="8"/>
    </row>
    <row r="47" spans="1:7" ht="19.5" customHeight="1" x14ac:dyDescent="0.25"/>
    <row r="48" spans="1:7" ht="19.5" customHeight="1" x14ac:dyDescent="0.25">
      <c r="A48" s="8"/>
      <c r="B48" s="8"/>
      <c r="C48" s="8"/>
      <c r="D48" s="35" t="s">
        <v>51</v>
      </c>
      <c r="E48" s="35"/>
      <c r="F48" s="35"/>
    </row>
    <row r="49" spans="1:6" ht="19.5" customHeight="1" x14ac:dyDescent="0.25">
      <c r="A49" s="8"/>
      <c r="B49" s="8"/>
      <c r="C49" s="8"/>
      <c r="D49" s="34" t="s">
        <v>44</v>
      </c>
      <c r="E49" s="34"/>
      <c r="F49" s="34"/>
    </row>
    <row r="50" spans="1:6" ht="24" customHeight="1" x14ac:dyDescent="0.25">
      <c r="A50" s="8"/>
      <c r="B50" s="8"/>
      <c r="C50" s="8"/>
      <c r="D50" s="35"/>
      <c r="E50" s="35"/>
      <c r="F50" s="35"/>
    </row>
    <row r="51" spans="1:6" ht="24" customHeight="1" x14ac:dyDescent="0.25">
      <c r="A51" s="8"/>
      <c r="B51" s="8"/>
      <c r="C51" s="8"/>
      <c r="D51" s="34"/>
      <c r="E51" s="34"/>
      <c r="F51" s="34"/>
    </row>
    <row r="52" spans="1:6" ht="24" customHeight="1" x14ac:dyDescent="0.25"/>
    <row r="53" spans="1:6" ht="24" customHeight="1" x14ac:dyDescent="0.25">
      <c r="A53" s="8"/>
      <c r="B53" s="8"/>
      <c r="C53" s="8"/>
      <c r="D53" s="34" t="s">
        <v>45</v>
      </c>
      <c r="E53" s="34"/>
      <c r="F53" s="34"/>
    </row>
    <row r="54" spans="1:6" ht="24" customHeight="1" x14ac:dyDescent="0.25"/>
    <row r="55" spans="1:6" ht="24" customHeight="1" x14ac:dyDescent="0.25"/>
    <row r="88" spans="1:7" s="6" customFormat="1" ht="15.75" x14ac:dyDescent="0.25">
      <c r="A88" s="4"/>
      <c r="B88" s="4"/>
      <c r="C88" s="5"/>
      <c r="D88" s="5"/>
      <c r="E88" s="5"/>
      <c r="F88" s="1" t="s">
        <v>0</v>
      </c>
      <c r="G88" s="5"/>
    </row>
    <row r="89" spans="1:7" s="6" customFormat="1" ht="15.75" x14ac:dyDescent="0.25">
      <c r="A89" s="36" t="s">
        <v>1</v>
      </c>
      <c r="B89" s="36"/>
      <c r="C89" s="37" t="s">
        <v>2</v>
      </c>
      <c r="D89" s="37"/>
      <c r="E89" s="37"/>
      <c r="F89" s="37"/>
      <c r="G89" s="4"/>
    </row>
    <row r="90" spans="1:7" s="6" customFormat="1" ht="15.75" x14ac:dyDescent="0.25">
      <c r="A90" s="36" t="s">
        <v>3</v>
      </c>
      <c r="B90" s="36"/>
      <c r="C90" s="37" t="s">
        <v>4</v>
      </c>
      <c r="D90" s="37"/>
      <c r="E90" s="37"/>
      <c r="F90" s="37"/>
      <c r="G90" s="4"/>
    </row>
    <row r="91" spans="1:7" s="6" customFormat="1" ht="15.75" x14ac:dyDescent="0.25">
      <c r="A91" s="3"/>
      <c r="B91" s="3"/>
      <c r="C91" s="37"/>
      <c r="D91" s="37"/>
      <c r="E91" s="37"/>
      <c r="F91" s="37"/>
      <c r="G91" s="4"/>
    </row>
    <row r="92" spans="1:7" s="6" customFormat="1" ht="15.75" x14ac:dyDescent="0.25">
      <c r="A92" s="3"/>
      <c r="B92" s="3"/>
      <c r="C92" s="38" t="s">
        <v>53</v>
      </c>
      <c r="D92" s="38"/>
      <c r="E92" s="38"/>
      <c r="F92" s="38"/>
      <c r="G92" s="4"/>
    </row>
    <row r="93" spans="1:7" s="6" customFormat="1" ht="26.25" customHeight="1" x14ac:dyDescent="0.25">
      <c r="A93" s="39" t="s">
        <v>52</v>
      </c>
      <c r="B93" s="39"/>
      <c r="C93" s="39"/>
      <c r="D93" s="39"/>
      <c r="E93" s="39"/>
      <c r="F93" s="39"/>
      <c r="G93" s="4"/>
    </row>
    <row r="94" spans="1:7" x14ac:dyDescent="0.25">
      <c r="A94" s="40" t="s">
        <v>5</v>
      </c>
      <c r="B94" s="41"/>
      <c r="C94" s="41"/>
      <c r="D94" s="41"/>
      <c r="E94" s="41"/>
      <c r="F94" s="41"/>
      <c r="G94" s="7"/>
    </row>
    <row r="95" spans="1:7" x14ac:dyDescent="0.25">
      <c r="A95" s="40" t="s">
        <v>6</v>
      </c>
      <c r="B95" s="41"/>
      <c r="C95" s="41"/>
      <c r="D95" s="41"/>
      <c r="E95" s="41"/>
      <c r="F95" s="41"/>
      <c r="G95" s="7"/>
    </row>
    <row r="96" spans="1:7" x14ac:dyDescent="0.25">
      <c r="A96" s="40" t="s">
        <v>55</v>
      </c>
      <c r="B96" s="40"/>
      <c r="C96" s="40"/>
      <c r="D96" s="40"/>
      <c r="E96" s="40"/>
      <c r="F96" s="40"/>
      <c r="G96" s="7"/>
    </row>
    <row r="97" spans="1:7" x14ac:dyDescent="0.25">
      <c r="A97" s="10"/>
      <c r="B97" s="10"/>
      <c r="C97" s="8"/>
      <c r="D97" s="8"/>
      <c r="E97" s="42" t="s">
        <v>7</v>
      </c>
      <c r="F97" s="42"/>
      <c r="G97" s="10"/>
    </row>
    <row r="98" spans="1:7" s="32" customFormat="1" ht="89.25" customHeight="1" x14ac:dyDescent="0.25">
      <c r="A98" s="11" t="s">
        <v>8</v>
      </c>
      <c r="B98" s="12" t="s">
        <v>9</v>
      </c>
      <c r="C98" s="14" t="s">
        <v>10</v>
      </c>
      <c r="D98" s="14" t="s">
        <v>59</v>
      </c>
      <c r="E98" s="14" t="s">
        <v>12</v>
      </c>
      <c r="F98" s="14" t="s">
        <v>60</v>
      </c>
      <c r="G98" s="10"/>
    </row>
    <row r="99" spans="1:7" x14ac:dyDescent="0.25">
      <c r="A99" s="15">
        <v>1</v>
      </c>
      <c r="B99" s="15">
        <v>2</v>
      </c>
      <c r="C99" s="16">
        <v>3</v>
      </c>
      <c r="D99" s="16">
        <v>4</v>
      </c>
      <c r="E99" s="17">
        <v>5</v>
      </c>
      <c r="F99" s="17">
        <v>6</v>
      </c>
      <c r="G99" s="7"/>
    </row>
    <row r="100" spans="1:7" ht="29.25" customHeight="1" x14ac:dyDescent="0.25">
      <c r="A100" s="12" t="s">
        <v>14</v>
      </c>
      <c r="B100" s="18" t="s">
        <v>15</v>
      </c>
      <c r="C100" s="13">
        <f>C101</f>
        <v>689080000</v>
      </c>
      <c r="D100" s="13">
        <f>D101</f>
        <v>176370000</v>
      </c>
      <c r="E100" s="17">
        <f>(D100/C100)*100</f>
        <v>25.594996226853194</v>
      </c>
      <c r="F100" s="17"/>
      <c r="G100" s="7"/>
    </row>
    <row r="101" spans="1:7" ht="19.5" customHeight="1" x14ac:dyDescent="0.25">
      <c r="A101" s="12" t="s">
        <v>16</v>
      </c>
      <c r="B101" s="18" t="s">
        <v>17</v>
      </c>
      <c r="C101" s="13">
        <f>C102+C104</f>
        <v>689080000</v>
      </c>
      <c r="D101" s="13">
        <f>D102+D104</f>
        <v>176370000</v>
      </c>
      <c r="E101" s="17">
        <f t="shared" ref="E101:E112" si="1">(D101/C101)*100</f>
        <v>25.594996226853194</v>
      </c>
      <c r="F101" s="19"/>
      <c r="G101" s="7"/>
    </row>
    <row r="102" spans="1:7" ht="19.5" customHeight="1" x14ac:dyDescent="0.25">
      <c r="A102" s="12">
        <v>1</v>
      </c>
      <c r="B102" s="18" t="s">
        <v>18</v>
      </c>
      <c r="C102" s="13">
        <f>C103</f>
        <v>278880000</v>
      </c>
      <c r="D102" s="13">
        <f t="shared" ref="D102" si="2">D103</f>
        <v>35550000</v>
      </c>
      <c r="E102" s="17">
        <f t="shared" si="1"/>
        <v>12.747418244406198</v>
      </c>
      <c r="F102" s="20"/>
      <c r="G102" s="9"/>
    </row>
    <row r="103" spans="1:7" ht="19.5" customHeight="1" x14ac:dyDescent="0.25">
      <c r="A103" s="15"/>
      <c r="B103" s="21" t="s">
        <v>18</v>
      </c>
      <c r="C103" s="16">
        <v>278880000</v>
      </c>
      <c r="D103" s="16">
        <v>35550000</v>
      </c>
      <c r="E103" s="17">
        <f t="shared" si="1"/>
        <v>12.747418244406198</v>
      </c>
      <c r="F103" s="19"/>
      <c r="G103" s="7"/>
    </row>
    <row r="104" spans="1:7" ht="19.5" customHeight="1" x14ac:dyDescent="0.25">
      <c r="A104" s="12">
        <v>2</v>
      </c>
      <c r="B104" s="18" t="s">
        <v>19</v>
      </c>
      <c r="C104" s="13">
        <f>C105+C106</f>
        <v>410200000</v>
      </c>
      <c r="D104" s="13">
        <f>D105+D106</f>
        <v>140820000</v>
      </c>
      <c r="E104" s="17">
        <f t="shared" si="1"/>
        <v>34.329595319356407</v>
      </c>
      <c r="F104" s="20"/>
      <c r="G104" s="9"/>
    </row>
    <row r="105" spans="1:7" ht="19.5" customHeight="1" x14ac:dyDescent="0.25">
      <c r="A105" s="15"/>
      <c r="B105" s="21" t="s">
        <v>20</v>
      </c>
      <c r="C105" s="16">
        <v>147000000</v>
      </c>
      <c r="D105" s="16">
        <v>49020000</v>
      </c>
      <c r="E105" s="17">
        <f t="shared" si="1"/>
        <v>33.346938775510203</v>
      </c>
      <c r="F105" s="19"/>
      <c r="G105" s="7"/>
    </row>
    <row r="106" spans="1:7" ht="19.5" customHeight="1" x14ac:dyDescent="0.25">
      <c r="A106" s="15"/>
      <c r="B106" s="21" t="s">
        <v>21</v>
      </c>
      <c r="C106" s="16">
        <v>263200000</v>
      </c>
      <c r="D106" s="16">
        <v>91800000</v>
      </c>
      <c r="E106" s="17">
        <f t="shared" si="1"/>
        <v>34.878419452887535</v>
      </c>
      <c r="F106" s="19"/>
      <c r="G106" s="7"/>
    </row>
    <row r="107" spans="1:7" ht="19.5" customHeight="1" x14ac:dyDescent="0.25">
      <c r="A107" s="12" t="s">
        <v>22</v>
      </c>
      <c r="B107" s="18" t="s">
        <v>23</v>
      </c>
      <c r="C107" s="13">
        <f>C108+C110</f>
        <v>689080000</v>
      </c>
      <c r="D107" s="13">
        <f>D108+D110</f>
        <v>133862000</v>
      </c>
      <c r="E107" s="17">
        <f t="shared" si="1"/>
        <v>19.426191443664013</v>
      </c>
      <c r="F107" s="19"/>
      <c r="G107" s="7"/>
    </row>
    <row r="108" spans="1:7" ht="19.5" customHeight="1" x14ac:dyDescent="0.25">
      <c r="A108" s="12">
        <v>1</v>
      </c>
      <c r="B108" s="18" t="s">
        <v>18</v>
      </c>
      <c r="C108" s="13">
        <f>C109</f>
        <v>278880000</v>
      </c>
      <c r="D108" s="13">
        <f>D109</f>
        <v>14220000</v>
      </c>
      <c r="E108" s="17">
        <f t="shared" si="1"/>
        <v>5.0989672977624787</v>
      </c>
      <c r="F108" s="20"/>
      <c r="G108" s="9"/>
    </row>
    <row r="109" spans="1:7" ht="19.5" customHeight="1" x14ac:dyDescent="0.25">
      <c r="A109" s="15"/>
      <c r="B109" s="21" t="s">
        <v>18</v>
      </c>
      <c r="C109" s="16">
        <v>278880000</v>
      </c>
      <c r="D109" s="16">
        <v>14220000</v>
      </c>
      <c r="E109" s="17">
        <f t="shared" si="1"/>
        <v>5.0989672977624787</v>
      </c>
      <c r="F109" s="19"/>
      <c r="G109" s="7"/>
    </row>
    <row r="110" spans="1:7" ht="19.5" customHeight="1" x14ac:dyDescent="0.25">
      <c r="A110" s="12">
        <v>2</v>
      </c>
      <c r="B110" s="18" t="s">
        <v>19</v>
      </c>
      <c r="C110" s="13">
        <f>C111+C112</f>
        <v>410200000</v>
      </c>
      <c r="D110" s="13">
        <f>D111+D112</f>
        <v>119642000</v>
      </c>
      <c r="E110" s="17">
        <f t="shared" si="1"/>
        <v>29.166747927840074</v>
      </c>
      <c r="F110" s="20"/>
      <c r="G110" s="9"/>
    </row>
    <row r="111" spans="1:7" ht="19.5" customHeight="1" x14ac:dyDescent="0.25">
      <c r="A111" s="15"/>
      <c r="B111" s="21" t="s">
        <v>20</v>
      </c>
      <c r="C111" s="16">
        <v>147000000</v>
      </c>
      <c r="D111" s="16">
        <v>41814000</v>
      </c>
      <c r="E111" s="17">
        <f t="shared" si="1"/>
        <v>28.444897959183674</v>
      </c>
      <c r="F111" s="19"/>
      <c r="G111" s="7"/>
    </row>
    <row r="112" spans="1:7" ht="19.5" customHeight="1" x14ac:dyDescent="0.25">
      <c r="A112" s="15"/>
      <c r="B112" s="21" t="s">
        <v>21</v>
      </c>
      <c r="C112" s="16">
        <v>263200000</v>
      </c>
      <c r="D112" s="16">
        <v>77828000</v>
      </c>
      <c r="E112" s="17">
        <f t="shared" si="1"/>
        <v>29.569908814589667</v>
      </c>
      <c r="F112" s="19"/>
      <c r="G112" s="7"/>
    </row>
    <row r="113" spans="1:7" ht="30.75" customHeight="1" x14ac:dyDescent="0.25">
      <c r="A113" s="12" t="s">
        <v>24</v>
      </c>
      <c r="B113" s="18" t="s">
        <v>25</v>
      </c>
      <c r="C113" s="16"/>
      <c r="D113" s="16"/>
      <c r="E113" s="17"/>
      <c r="F113" s="19"/>
      <c r="G113" s="7"/>
    </row>
    <row r="114" spans="1:7" ht="19.5" customHeight="1" x14ac:dyDescent="0.25">
      <c r="A114" s="22">
        <v>1</v>
      </c>
      <c r="B114" s="23" t="s">
        <v>26</v>
      </c>
      <c r="C114" s="13"/>
      <c r="D114" s="13"/>
      <c r="E114" s="17"/>
      <c r="F114" s="19"/>
      <c r="G114" s="7"/>
    </row>
    <row r="115" spans="1:7" ht="19.5" customHeight="1" x14ac:dyDescent="0.25">
      <c r="A115" s="12"/>
      <c r="B115" s="21" t="s">
        <v>27</v>
      </c>
      <c r="C115" s="13"/>
      <c r="D115" s="13"/>
      <c r="E115" s="17"/>
      <c r="F115" s="19"/>
      <c r="G115" s="7"/>
    </row>
    <row r="116" spans="1:7" ht="19.5" customHeight="1" x14ac:dyDescent="0.25">
      <c r="A116" s="12"/>
      <c r="B116" s="21" t="s">
        <v>27</v>
      </c>
      <c r="C116" s="16"/>
      <c r="D116" s="16"/>
      <c r="E116" s="17"/>
      <c r="F116" s="19"/>
      <c r="G116" s="7"/>
    </row>
    <row r="117" spans="1:7" ht="19.5" customHeight="1" x14ac:dyDescent="0.25">
      <c r="A117" s="22">
        <v>2</v>
      </c>
      <c r="B117" s="21" t="s">
        <v>28</v>
      </c>
      <c r="C117" s="16"/>
      <c r="D117" s="16"/>
      <c r="E117" s="17"/>
      <c r="F117" s="19"/>
      <c r="G117" s="7"/>
    </row>
    <row r="118" spans="1:7" ht="19.5" customHeight="1" x14ac:dyDescent="0.25">
      <c r="A118" s="12"/>
      <c r="B118" s="21" t="s">
        <v>29</v>
      </c>
      <c r="C118" s="16"/>
      <c r="D118" s="16"/>
      <c r="E118" s="17"/>
      <c r="F118" s="19"/>
      <c r="G118" s="7"/>
    </row>
    <row r="119" spans="1:7" ht="19.5" customHeight="1" x14ac:dyDescent="0.25">
      <c r="A119" s="12" t="s">
        <v>30</v>
      </c>
      <c r="B119" s="18" t="s">
        <v>31</v>
      </c>
      <c r="C119" s="16"/>
      <c r="D119" s="16"/>
      <c r="E119" s="17"/>
      <c r="F119" s="19"/>
      <c r="G119" s="7"/>
    </row>
    <row r="120" spans="1:7" ht="19.5" customHeight="1" x14ac:dyDescent="0.25">
      <c r="A120" s="12" t="s">
        <v>16</v>
      </c>
      <c r="B120" s="24" t="s">
        <v>32</v>
      </c>
      <c r="C120" s="13"/>
      <c r="D120" s="13"/>
      <c r="E120" s="17"/>
      <c r="F120" s="19"/>
      <c r="G120" s="7"/>
    </row>
    <row r="121" spans="1:7" ht="27.75" customHeight="1" x14ac:dyDescent="0.25">
      <c r="A121" s="12">
        <v>1</v>
      </c>
      <c r="B121" s="25" t="s">
        <v>47</v>
      </c>
      <c r="C121" s="13">
        <f>SUM(C122:C133)</f>
        <v>4094000000</v>
      </c>
      <c r="D121" s="13">
        <f>SUM(D122:D133)</f>
        <v>968689738</v>
      </c>
      <c r="E121" s="17">
        <f t="shared" ref="E121:E131" si="3">(D121/C121)*100</f>
        <v>23.661205129457745</v>
      </c>
      <c r="F121" s="19"/>
      <c r="G121" s="7"/>
    </row>
    <row r="122" spans="1:7" ht="19.5" customHeight="1" x14ac:dyDescent="0.25">
      <c r="A122" s="15">
        <v>1.1000000000000001</v>
      </c>
      <c r="B122" s="26" t="s">
        <v>33</v>
      </c>
      <c r="C122" s="16">
        <v>3318248000</v>
      </c>
      <c r="D122" s="16">
        <v>749245648</v>
      </c>
      <c r="E122" s="17">
        <f t="shared" si="3"/>
        <v>22.579555476263376</v>
      </c>
      <c r="F122" s="19"/>
      <c r="G122" s="7"/>
    </row>
    <row r="123" spans="1:7" ht="19.5" customHeight="1" x14ac:dyDescent="0.25">
      <c r="A123" s="15">
        <v>1.2</v>
      </c>
      <c r="B123" s="26" t="s">
        <v>34</v>
      </c>
      <c r="C123" s="16">
        <v>7200000</v>
      </c>
      <c r="D123" s="16">
        <v>5988000</v>
      </c>
      <c r="E123" s="17">
        <f t="shared" si="3"/>
        <v>83.166666666666671</v>
      </c>
      <c r="F123" s="27"/>
      <c r="G123" s="28"/>
    </row>
    <row r="124" spans="1:7" ht="19.5" customHeight="1" x14ac:dyDescent="0.25">
      <c r="A124" s="15">
        <v>1.3</v>
      </c>
      <c r="B124" s="26" t="s">
        <v>35</v>
      </c>
      <c r="C124" s="16">
        <v>159200000</v>
      </c>
      <c r="D124" s="16">
        <v>39578062</v>
      </c>
      <c r="E124" s="17">
        <f t="shared" si="3"/>
        <v>24.860591708542714</v>
      </c>
      <c r="F124" s="19"/>
      <c r="G124" s="29"/>
    </row>
    <row r="125" spans="1:7" ht="19.5" customHeight="1" x14ac:dyDescent="0.25">
      <c r="A125" s="15">
        <v>1.4</v>
      </c>
      <c r="B125" s="30" t="s">
        <v>36</v>
      </c>
      <c r="C125" s="16">
        <v>50000000</v>
      </c>
      <c r="D125" s="16"/>
      <c r="E125" s="17">
        <f t="shared" si="3"/>
        <v>0</v>
      </c>
      <c r="F125" s="17"/>
      <c r="G125" s="7"/>
    </row>
    <row r="126" spans="1:7" ht="19.5" customHeight="1" x14ac:dyDescent="0.25">
      <c r="A126" s="15">
        <v>1.5</v>
      </c>
      <c r="B126" s="30" t="s">
        <v>37</v>
      </c>
      <c r="C126" s="16">
        <v>28400000</v>
      </c>
      <c r="D126" s="16">
        <v>17423000</v>
      </c>
      <c r="E126" s="17">
        <f t="shared" si="3"/>
        <v>61.348591549295776</v>
      </c>
      <c r="F126" s="19"/>
      <c r="G126" s="7"/>
    </row>
    <row r="127" spans="1:7" ht="19.5" customHeight="1" x14ac:dyDescent="0.25">
      <c r="A127" s="15">
        <v>1.6</v>
      </c>
      <c r="B127" s="30" t="s">
        <v>50</v>
      </c>
      <c r="C127" s="16">
        <v>14400000</v>
      </c>
      <c r="D127" s="16"/>
      <c r="E127" s="17">
        <f t="shared" si="3"/>
        <v>0</v>
      </c>
      <c r="F127" s="19"/>
      <c r="G127" s="7"/>
    </row>
    <row r="128" spans="1:7" ht="19.5" customHeight="1" x14ac:dyDescent="0.25">
      <c r="A128" s="15">
        <v>1.7</v>
      </c>
      <c r="B128" s="30" t="s">
        <v>38</v>
      </c>
      <c r="C128" s="16">
        <v>42000000</v>
      </c>
      <c r="D128" s="16">
        <v>7020000</v>
      </c>
      <c r="E128" s="17">
        <f t="shared" si="3"/>
        <v>16.714285714285715</v>
      </c>
      <c r="F128" s="19"/>
      <c r="G128" s="8"/>
    </row>
    <row r="129" spans="1:7" ht="19.5" customHeight="1" x14ac:dyDescent="0.25">
      <c r="A129" s="15">
        <v>1.8</v>
      </c>
      <c r="B129" s="30" t="s">
        <v>39</v>
      </c>
      <c r="C129" s="16">
        <v>201600000</v>
      </c>
      <c r="D129" s="16">
        <v>47400000</v>
      </c>
      <c r="E129" s="17">
        <f t="shared" si="3"/>
        <v>23.511904761904763</v>
      </c>
      <c r="F129" s="19"/>
      <c r="G129" s="8"/>
    </row>
    <row r="130" spans="1:7" ht="19.5" customHeight="1" x14ac:dyDescent="0.25">
      <c r="A130" s="15">
        <v>1.9</v>
      </c>
      <c r="B130" s="26" t="s">
        <v>40</v>
      </c>
      <c r="C130" s="16">
        <v>90000000</v>
      </c>
      <c r="D130" s="16"/>
      <c r="E130" s="17">
        <f t="shared" si="3"/>
        <v>0</v>
      </c>
      <c r="F130" s="19"/>
      <c r="G130" s="8"/>
    </row>
    <row r="131" spans="1:7" ht="19.5" customHeight="1" x14ac:dyDescent="0.25">
      <c r="A131" s="31">
        <v>1.1000000000000001</v>
      </c>
      <c r="B131" s="26" t="s">
        <v>41</v>
      </c>
      <c r="C131" s="16">
        <v>162952000</v>
      </c>
      <c r="D131" s="16">
        <v>102035028</v>
      </c>
      <c r="E131" s="17">
        <f t="shared" si="3"/>
        <v>62.616615935981145</v>
      </c>
      <c r="F131" s="19"/>
      <c r="G131" s="8"/>
    </row>
    <row r="132" spans="1:7" ht="19.5" customHeight="1" x14ac:dyDescent="0.25">
      <c r="A132" s="15">
        <v>1.1100000000000001</v>
      </c>
      <c r="B132" s="26" t="s">
        <v>42</v>
      </c>
      <c r="C132" s="16">
        <v>0</v>
      </c>
      <c r="D132" s="16"/>
      <c r="E132" s="17"/>
      <c r="F132" s="19"/>
      <c r="G132" s="8"/>
    </row>
    <row r="133" spans="1:7" ht="19.5" customHeight="1" x14ac:dyDescent="0.25">
      <c r="A133" s="15">
        <v>1.1200000000000001</v>
      </c>
      <c r="B133" s="26" t="s">
        <v>43</v>
      </c>
      <c r="C133" s="16">
        <v>20000000</v>
      </c>
      <c r="D133" s="16"/>
      <c r="E133" s="17">
        <f t="shared" ref="E133" si="4">(D133/C133)*100</f>
        <v>0</v>
      </c>
      <c r="F133" s="19"/>
      <c r="G133" s="8"/>
    </row>
    <row r="134" spans="1:7" ht="19.5" customHeight="1" x14ac:dyDescent="0.25"/>
    <row r="135" spans="1:7" ht="19.5" customHeight="1" x14ac:dyDescent="0.25">
      <c r="A135" s="8"/>
      <c r="B135" s="8"/>
      <c r="C135" s="8"/>
      <c r="D135" s="35" t="s">
        <v>54</v>
      </c>
      <c r="E135" s="35"/>
      <c r="F135" s="35"/>
    </row>
    <row r="136" spans="1:7" ht="19.5" customHeight="1" x14ac:dyDescent="0.25">
      <c r="A136" s="8"/>
      <c r="B136" s="8"/>
      <c r="C136" s="8"/>
      <c r="D136" s="34" t="s">
        <v>44</v>
      </c>
      <c r="E136" s="34"/>
      <c r="F136" s="34"/>
    </row>
    <row r="137" spans="1:7" ht="24" customHeight="1" x14ac:dyDescent="0.25">
      <c r="A137" s="8"/>
      <c r="B137" s="8"/>
      <c r="C137" s="8"/>
      <c r="D137" s="35"/>
      <c r="E137" s="35"/>
      <c r="F137" s="35"/>
    </row>
    <row r="138" spans="1:7" ht="24" customHeight="1" x14ac:dyDescent="0.25">
      <c r="A138" s="8"/>
      <c r="B138" s="8"/>
      <c r="C138" s="8"/>
      <c r="D138" s="34"/>
      <c r="E138" s="34"/>
      <c r="F138" s="34"/>
    </row>
    <row r="139" spans="1:7" ht="24" customHeight="1" x14ac:dyDescent="0.25"/>
    <row r="140" spans="1:7" ht="24" customHeight="1" x14ac:dyDescent="0.25">
      <c r="A140" s="8"/>
      <c r="B140" s="8"/>
      <c r="C140" s="8"/>
      <c r="D140" s="34" t="s">
        <v>45</v>
      </c>
      <c r="E140" s="34"/>
      <c r="F140" s="34"/>
    </row>
    <row r="174" spans="1:7" s="6" customFormat="1" ht="15.75" x14ac:dyDescent="0.25">
      <c r="A174" s="4"/>
      <c r="B174" s="4"/>
      <c r="C174" s="5"/>
      <c r="D174" s="5"/>
      <c r="E174" s="5"/>
      <c r="F174" s="1" t="s">
        <v>0</v>
      </c>
      <c r="G174" s="5"/>
    </row>
    <row r="175" spans="1:7" s="6" customFormat="1" ht="15.75" x14ac:dyDescent="0.25">
      <c r="A175" s="36" t="s">
        <v>1</v>
      </c>
      <c r="B175" s="36"/>
      <c r="C175" s="37" t="s">
        <v>2</v>
      </c>
      <c r="D175" s="37"/>
      <c r="E175" s="37"/>
      <c r="F175" s="37"/>
      <c r="G175" s="4"/>
    </row>
    <row r="176" spans="1:7" s="6" customFormat="1" ht="15.75" x14ac:dyDescent="0.25">
      <c r="A176" s="36" t="s">
        <v>3</v>
      </c>
      <c r="B176" s="36"/>
      <c r="C176" s="37" t="s">
        <v>4</v>
      </c>
      <c r="D176" s="37"/>
      <c r="E176" s="37"/>
      <c r="F176" s="37"/>
      <c r="G176" s="4"/>
    </row>
    <row r="177" spans="1:7" s="6" customFormat="1" ht="15.75" x14ac:dyDescent="0.25">
      <c r="A177" s="33"/>
      <c r="B177" s="33"/>
      <c r="C177" s="37"/>
      <c r="D177" s="37"/>
      <c r="E177" s="37"/>
      <c r="F177" s="37"/>
      <c r="G177" s="4"/>
    </row>
    <row r="178" spans="1:7" s="6" customFormat="1" ht="15.75" x14ac:dyDescent="0.25">
      <c r="A178" s="33"/>
      <c r="B178" s="33"/>
      <c r="C178" s="38" t="s">
        <v>53</v>
      </c>
      <c r="D178" s="38"/>
      <c r="E178" s="38"/>
      <c r="F178" s="38"/>
      <c r="G178" s="4"/>
    </row>
    <row r="179" spans="1:7" s="6" customFormat="1" ht="26.25" customHeight="1" x14ac:dyDescent="0.25">
      <c r="A179" s="39" t="s">
        <v>56</v>
      </c>
      <c r="B179" s="39"/>
      <c r="C179" s="39"/>
      <c r="D179" s="39"/>
      <c r="E179" s="39"/>
      <c r="F179" s="39"/>
      <c r="G179" s="4"/>
    </row>
    <row r="180" spans="1:7" x14ac:dyDescent="0.25">
      <c r="A180" s="40" t="s">
        <v>5</v>
      </c>
      <c r="B180" s="41"/>
      <c r="C180" s="41"/>
      <c r="D180" s="41"/>
      <c r="E180" s="41"/>
      <c r="F180" s="41"/>
      <c r="G180" s="7"/>
    </row>
    <row r="181" spans="1:7" x14ac:dyDescent="0.25">
      <c r="A181" s="40" t="s">
        <v>6</v>
      </c>
      <c r="B181" s="41"/>
      <c r="C181" s="41"/>
      <c r="D181" s="41"/>
      <c r="E181" s="41"/>
      <c r="F181" s="41"/>
      <c r="G181" s="7"/>
    </row>
    <row r="182" spans="1:7" x14ac:dyDescent="0.25">
      <c r="A182" s="40" t="s">
        <v>57</v>
      </c>
      <c r="B182" s="40"/>
      <c r="C182" s="40"/>
      <c r="D182" s="40"/>
      <c r="E182" s="40"/>
      <c r="F182" s="40"/>
      <c r="G182" s="7"/>
    </row>
    <row r="183" spans="1:7" x14ac:dyDescent="0.25">
      <c r="A183" s="10"/>
      <c r="B183" s="10"/>
      <c r="C183" s="8"/>
      <c r="D183" s="8"/>
      <c r="E183" s="42" t="s">
        <v>7</v>
      </c>
      <c r="F183" s="42"/>
      <c r="G183" s="10"/>
    </row>
    <row r="184" spans="1:7" s="32" customFormat="1" ht="89.25" customHeight="1" x14ac:dyDescent="0.25">
      <c r="A184" s="11" t="s">
        <v>8</v>
      </c>
      <c r="B184" s="12" t="s">
        <v>9</v>
      </c>
      <c r="C184" s="14" t="s">
        <v>10</v>
      </c>
      <c r="D184" s="14" t="s">
        <v>58</v>
      </c>
      <c r="E184" s="14" t="s">
        <v>12</v>
      </c>
      <c r="F184" s="14" t="s">
        <v>61</v>
      </c>
      <c r="G184" s="10"/>
    </row>
    <row r="185" spans="1:7" x14ac:dyDescent="0.25">
      <c r="A185" s="15">
        <v>1</v>
      </c>
      <c r="B185" s="15">
        <v>2</v>
      </c>
      <c r="C185" s="16">
        <v>3</v>
      </c>
      <c r="D185" s="16">
        <v>4</v>
      </c>
      <c r="E185" s="17">
        <v>5</v>
      </c>
      <c r="F185" s="17">
        <v>6</v>
      </c>
      <c r="G185" s="7"/>
    </row>
    <row r="186" spans="1:7" ht="29.25" customHeight="1" x14ac:dyDescent="0.25">
      <c r="A186" s="12" t="s">
        <v>14</v>
      </c>
      <c r="B186" s="18" t="s">
        <v>15</v>
      </c>
      <c r="C186" s="13">
        <f>C187</f>
        <v>689080000</v>
      </c>
      <c r="D186" s="13">
        <f>D187</f>
        <v>225441000</v>
      </c>
      <c r="E186" s="17">
        <f>(D186/C186)*100</f>
        <v>32.71623033610031</v>
      </c>
      <c r="F186" s="17"/>
      <c r="G186" s="7"/>
    </row>
    <row r="187" spans="1:7" ht="19.5" customHeight="1" x14ac:dyDescent="0.25">
      <c r="A187" s="12" t="s">
        <v>16</v>
      </c>
      <c r="B187" s="18" t="s">
        <v>17</v>
      </c>
      <c r="C187" s="13">
        <f>C188+C190</f>
        <v>689080000</v>
      </c>
      <c r="D187" s="13">
        <f>D188+D190</f>
        <v>225441000</v>
      </c>
      <c r="E187" s="17">
        <f t="shared" ref="E187:E198" si="5">(D187/C187)*100</f>
        <v>32.71623033610031</v>
      </c>
      <c r="F187" s="19"/>
      <c r="G187" s="7"/>
    </row>
    <row r="188" spans="1:7" ht="19.5" customHeight="1" x14ac:dyDescent="0.25">
      <c r="A188" s="12">
        <v>1</v>
      </c>
      <c r="B188" s="18" t="s">
        <v>18</v>
      </c>
      <c r="C188" s="13">
        <f>C189</f>
        <v>278880000</v>
      </c>
      <c r="D188" s="13">
        <f>D189</f>
        <v>84621000</v>
      </c>
      <c r="E188" s="17">
        <f t="shared" si="5"/>
        <v>30.343158347676418</v>
      </c>
      <c r="F188" s="20"/>
      <c r="G188" s="9"/>
    </row>
    <row r="189" spans="1:7" ht="19.5" customHeight="1" x14ac:dyDescent="0.25">
      <c r="A189" s="15"/>
      <c r="B189" s="21" t="s">
        <v>18</v>
      </c>
      <c r="C189" s="16">
        <v>278880000</v>
      </c>
      <c r="D189" s="16">
        <v>84621000</v>
      </c>
      <c r="E189" s="17">
        <f t="shared" si="5"/>
        <v>30.343158347676418</v>
      </c>
      <c r="F189" s="19"/>
      <c r="G189" s="7"/>
    </row>
    <row r="190" spans="1:7" ht="19.5" customHeight="1" x14ac:dyDescent="0.25">
      <c r="A190" s="12">
        <v>2</v>
      </c>
      <c r="B190" s="18" t="s">
        <v>19</v>
      </c>
      <c r="C190" s="13">
        <f>C191+C192</f>
        <v>410200000</v>
      </c>
      <c r="D190" s="13">
        <f>D191+D192</f>
        <v>140820000</v>
      </c>
      <c r="E190" s="17">
        <f t="shared" si="5"/>
        <v>34.329595319356407</v>
      </c>
      <c r="F190" s="20"/>
      <c r="G190" s="9"/>
    </row>
    <row r="191" spans="1:7" ht="19.5" customHeight="1" x14ac:dyDescent="0.25">
      <c r="A191" s="15"/>
      <c r="B191" s="21" t="s">
        <v>20</v>
      </c>
      <c r="C191" s="16">
        <v>147000000</v>
      </c>
      <c r="D191" s="16">
        <v>49020000</v>
      </c>
      <c r="E191" s="17">
        <f t="shared" si="5"/>
        <v>33.346938775510203</v>
      </c>
      <c r="F191" s="19"/>
      <c r="G191" s="7"/>
    </row>
    <row r="192" spans="1:7" ht="19.5" customHeight="1" x14ac:dyDescent="0.25">
      <c r="A192" s="15"/>
      <c r="B192" s="21" t="s">
        <v>21</v>
      </c>
      <c r="C192" s="16">
        <v>263200000</v>
      </c>
      <c r="D192" s="16">
        <v>91800000</v>
      </c>
      <c r="E192" s="17">
        <f t="shared" si="5"/>
        <v>34.878419452887535</v>
      </c>
      <c r="F192" s="19"/>
      <c r="G192" s="7"/>
    </row>
    <row r="193" spans="1:7" ht="19.5" customHeight="1" x14ac:dyDescent="0.25">
      <c r="A193" s="12" t="s">
        <v>22</v>
      </c>
      <c r="B193" s="18" t="s">
        <v>23</v>
      </c>
      <c r="C193" s="13">
        <f>C194+C196</f>
        <v>689080000</v>
      </c>
      <c r="D193" s="13">
        <f>D194+D196</f>
        <v>153562000</v>
      </c>
      <c r="E193" s="17">
        <f t="shared" si="5"/>
        <v>22.285075753178152</v>
      </c>
      <c r="F193" s="19"/>
      <c r="G193" s="7"/>
    </row>
    <row r="194" spans="1:7" ht="19.5" customHeight="1" x14ac:dyDescent="0.25">
      <c r="A194" s="12">
        <v>1</v>
      </c>
      <c r="B194" s="18" t="s">
        <v>18</v>
      </c>
      <c r="C194" s="13">
        <f>C195</f>
        <v>278880000</v>
      </c>
      <c r="D194" s="13">
        <f>D195</f>
        <v>33920000</v>
      </c>
      <c r="E194" s="17">
        <f t="shared" si="5"/>
        <v>12.162937464142283</v>
      </c>
      <c r="F194" s="20"/>
      <c r="G194" s="9"/>
    </row>
    <row r="195" spans="1:7" ht="19.5" customHeight="1" x14ac:dyDescent="0.25">
      <c r="A195" s="15"/>
      <c r="B195" s="21" t="s">
        <v>18</v>
      </c>
      <c r="C195" s="16">
        <v>278880000</v>
      </c>
      <c r="D195" s="16">
        <v>33920000</v>
      </c>
      <c r="E195" s="17">
        <f t="shared" si="5"/>
        <v>12.162937464142283</v>
      </c>
      <c r="F195" s="19"/>
      <c r="G195" s="7"/>
    </row>
    <row r="196" spans="1:7" ht="19.5" customHeight="1" x14ac:dyDescent="0.25">
      <c r="A196" s="12">
        <v>2</v>
      </c>
      <c r="B196" s="18" t="s">
        <v>19</v>
      </c>
      <c r="C196" s="13">
        <f>C197+C198</f>
        <v>410200000</v>
      </c>
      <c r="D196" s="13">
        <f>D197+D198</f>
        <v>119642000</v>
      </c>
      <c r="E196" s="17">
        <f t="shared" si="5"/>
        <v>29.166747927840074</v>
      </c>
      <c r="F196" s="20"/>
      <c r="G196" s="9"/>
    </row>
    <row r="197" spans="1:7" ht="19.5" customHeight="1" x14ac:dyDescent="0.25">
      <c r="A197" s="15"/>
      <c r="B197" s="21" t="s">
        <v>20</v>
      </c>
      <c r="C197" s="16">
        <v>147000000</v>
      </c>
      <c r="D197" s="16">
        <v>41814000</v>
      </c>
      <c r="E197" s="17">
        <f t="shared" si="5"/>
        <v>28.444897959183674</v>
      </c>
      <c r="F197" s="19"/>
      <c r="G197" s="7"/>
    </row>
    <row r="198" spans="1:7" ht="19.5" customHeight="1" x14ac:dyDescent="0.25">
      <c r="A198" s="15"/>
      <c r="B198" s="21" t="s">
        <v>21</v>
      </c>
      <c r="C198" s="16">
        <v>263200000</v>
      </c>
      <c r="D198" s="16">
        <v>77828000</v>
      </c>
      <c r="E198" s="17">
        <f t="shared" si="5"/>
        <v>29.569908814589667</v>
      </c>
      <c r="F198" s="19"/>
      <c r="G198" s="7"/>
    </row>
    <row r="199" spans="1:7" ht="30.75" customHeight="1" x14ac:dyDescent="0.25">
      <c r="A199" s="12" t="s">
        <v>24</v>
      </c>
      <c r="B199" s="18" t="s">
        <v>25</v>
      </c>
      <c r="C199" s="16"/>
      <c r="D199" s="16"/>
      <c r="E199" s="17"/>
      <c r="F199" s="19"/>
      <c r="G199" s="7"/>
    </row>
    <row r="200" spans="1:7" ht="19.5" customHeight="1" x14ac:dyDescent="0.25">
      <c r="A200" s="22">
        <v>1</v>
      </c>
      <c r="B200" s="23" t="s">
        <v>26</v>
      </c>
      <c r="C200" s="13"/>
      <c r="D200" s="13"/>
      <c r="E200" s="17"/>
      <c r="F200" s="19"/>
      <c r="G200" s="7"/>
    </row>
    <row r="201" spans="1:7" ht="19.5" customHeight="1" x14ac:dyDescent="0.25">
      <c r="A201" s="12"/>
      <c r="B201" s="21" t="s">
        <v>27</v>
      </c>
      <c r="C201" s="13"/>
      <c r="D201" s="13"/>
      <c r="E201" s="17"/>
      <c r="F201" s="19"/>
      <c r="G201" s="7"/>
    </row>
    <row r="202" spans="1:7" ht="19.5" customHeight="1" x14ac:dyDescent="0.25">
      <c r="A202" s="12"/>
      <c r="B202" s="21" t="s">
        <v>27</v>
      </c>
      <c r="C202" s="16"/>
      <c r="D202" s="16"/>
      <c r="E202" s="17"/>
      <c r="F202" s="19"/>
      <c r="G202" s="7"/>
    </row>
    <row r="203" spans="1:7" ht="19.5" customHeight="1" x14ac:dyDescent="0.25">
      <c r="A203" s="22">
        <v>2</v>
      </c>
      <c r="B203" s="21" t="s">
        <v>28</v>
      </c>
      <c r="C203" s="16"/>
      <c r="D203" s="16"/>
      <c r="E203" s="17"/>
      <c r="F203" s="19"/>
      <c r="G203" s="7"/>
    </row>
    <row r="204" spans="1:7" ht="19.5" customHeight="1" x14ac:dyDescent="0.25">
      <c r="A204" s="12"/>
      <c r="B204" s="21" t="s">
        <v>29</v>
      </c>
      <c r="C204" s="16"/>
      <c r="D204" s="16"/>
      <c r="E204" s="17"/>
      <c r="F204" s="19"/>
      <c r="G204" s="7"/>
    </row>
    <row r="205" spans="1:7" ht="19.5" customHeight="1" x14ac:dyDescent="0.25">
      <c r="A205" s="12" t="s">
        <v>30</v>
      </c>
      <c r="B205" s="18" t="s">
        <v>31</v>
      </c>
      <c r="C205" s="16"/>
      <c r="D205" s="16"/>
      <c r="E205" s="17"/>
      <c r="F205" s="19"/>
      <c r="G205" s="7"/>
    </row>
    <row r="206" spans="1:7" ht="19.5" customHeight="1" x14ac:dyDescent="0.25">
      <c r="A206" s="12" t="s">
        <v>16</v>
      </c>
      <c r="B206" s="24" t="s">
        <v>32</v>
      </c>
      <c r="C206" s="13"/>
      <c r="D206" s="13"/>
      <c r="E206" s="17"/>
      <c r="F206" s="19"/>
      <c r="G206" s="7"/>
    </row>
    <row r="207" spans="1:7" ht="27.75" customHeight="1" x14ac:dyDescent="0.25">
      <c r="A207" s="12">
        <v>1</v>
      </c>
      <c r="B207" s="25" t="s">
        <v>47</v>
      </c>
      <c r="C207" s="13">
        <f>SUM(C208:C219)</f>
        <v>4094000000</v>
      </c>
      <c r="D207" s="13">
        <f>SUM(D208:D219)</f>
        <v>1983965480</v>
      </c>
      <c r="E207" s="17">
        <f t="shared" ref="E207:E217" si="6">(D207/C207)*100</f>
        <v>48.460319491939423</v>
      </c>
      <c r="F207" s="19"/>
      <c r="G207" s="7"/>
    </row>
    <row r="208" spans="1:7" ht="19.5" customHeight="1" x14ac:dyDescent="0.25">
      <c r="A208" s="15">
        <v>1.1000000000000001</v>
      </c>
      <c r="B208" s="26" t="s">
        <v>33</v>
      </c>
      <c r="C208" s="16">
        <v>3318248000</v>
      </c>
      <c r="D208" s="16">
        <f>749245648+784948403</f>
        <v>1534194051</v>
      </c>
      <c r="E208" s="17">
        <f t="shared" si="6"/>
        <v>46.235062930799629</v>
      </c>
      <c r="F208" s="19"/>
      <c r="G208" s="7"/>
    </row>
    <row r="209" spans="1:7" ht="19.5" customHeight="1" x14ac:dyDescent="0.25">
      <c r="A209" s="15">
        <v>1.2</v>
      </c>
      <c r="B209" s="26" t="s">
        <v>34</v>
      </c>
      <c r="C209" s="16">
        <v>7200000</v>
      </c>
      <c r="D209" s="16">
        <v>5988000</v>
      </c>
      <c r="E209" s="17">
        <f t="shared" si="6"/>
        <v>83.166666666666671</v>
      </c>
      <c r="F209" s="27"/>
      <c r="G209" s="28"/>
    </row>
    <row r="210" spans="1:7" ht="19.5" customHeight="1" x14ac:dyDescent="0.25">
      <c r="A210" s="15">
        <v>1.3</v>
      </c>
      <c r="B210" s="26" t="s">
        <v>35</v>
      </c>
      <c r="C210" s="16">
        <v>159200000</v>
      </c>
      <c r="D210" s="16">
        <f>43232395+39578062</f>
        <v>82810457</v>
      </c>
      <c r="E210" s="17">
        <f t="shared" si="6"/>
        <v>52.016618718592966</v>
      </c>
      <c r="F210" s="19"/>
      <c r="G210" s="29"/>
    </row>
    <row r="211" spans="1:7" ht="19.5" customHeight="1" x14ac:dyDescent="0.25">
      <c r="A211" s="15">
        <v>1.4</v>
      </c>
      <c r="B211" s="30" t="s">
        <v>36</v>
      </c>
      <c r="C211" s="16">
        <v>50000000</v>
      </c>
      <c r="D211" s="16">
        <f>50695740+0</f>
        <v>50695740</v>
      </c>
      <c r="E211" s="17">
        <f t="shared" si="6"/>
        <v>101.39148</v>
      </c>
      <c r="F211" s="17"/>
      <c r="G211" s="7"/>
    </row>
    <row r="212" spans="1:7" ht="19.5" customHeight="1" x14ac:dyDescent="0.25">
      <c r="A212" s="15">
        <v>1.5</v>
      </c>
      <c r="B212" s="30" t="s">
        <v>37</v>
      </c>
      <c r="C212" s="16">
        <v>28400000</v>
      </c>
      <c r="D212" s="16">
        <f>696000+17423000</f>
        <v>18119000</v>
      </c>
      <c r="E212" s="17">
        <f t="shared" si="6"/>
        <v>63.799295774647888</v>
      </c>
      <c r="F212" s="19"/>
      <c r="G212" s="7"/>
    </row>
    <row r="213" spans="1:7" ht="19.5" customHeight="1" x14ac:dyDescent="0.25">
      <c r="A213" s="15">
        <v>1.6</v>
      </c>
      <c r="B213" s="30" t="s">
        <v>50</v>
      </c>
      <c r="C213" s="16">
        <v>14400000</v>
      </c>
      <c r="D213" s="16">
        <v>0</v>
      </c>
      <c r="E213" s="17">
        <f t="shared" si="6"/>
        <v>0</v>
      </c>
      <c r="F213" s="19"/>
      <c r="G213" s="7"/>
    </row>
    <row r="214" spans="1:7" ht="19.5" customHeight="1" x14ac:dyDescent="0.25">
      <c r="A214" s="15">
        <v>1.7</v>
      </c>
      <c r="B214" s="30" t="s">
        <v>38</v>
      </c>
      <c r="C214" s="16">
        <v>42000000</v>
      </c>
      <c r="D214" s="16">
        <f>7020000+6300000</f>
        <v>13320000</v>
      </c>
      <c r="E214" s="17">
        <f t="shared" si="6"/>
        <v>31.714285714285712</v>
      </c>
      <c r="F214" s="19"/>
      <c r="G214" s="8"/>
    </row>
    <row r="215" spans="1:7" ht="19.5" customHeight="1" x14ac:dyDescent="0.25">
      <c r="A215" s="15">
        <v>1.8</v>
      </c>
      <c r="B215" s="30" t="s">
        <v>39</v>
      </c>
      <c r="C215" s="16">
        <v>201600000</v>
      </c>
      <c r="D215" s="16">
        <f>41260004+47400000</f>
        <v>88660004</v>
      </c>
      <c r="E215" s="17">
        <f t="shared" si="6"/>
        <v>43.97817658730159</v>
      </c>
      <c r="F215" s="19"/>
      <c r="G215" s="8"/>
    </row>
    <row r="216" spans="1:7" ht="19.5" customHeight="1" x14ac:dyDescent="0.25">
      <c r="A216" s="15">
        <v>1.9</v>
      </c>
      <c r="B216" s="26" t="s">
        <v>40</v>
      </c>
      <c r="C216" s="16">
        <v>90000000</v>
      </c>
      <c r="D216" s="16">
        <v>0</v>
      </c>
      <c r="E216" s="17">
        <f t="shared" si="6"/>
        <v>0</v>
      </c>
      <c r="F216" s="19"/>
      <c r="G216" s="8"/>
    </row>
    <row r="217" spans="1:7" ht="19.5" customHeight="1" x14ac:dyDescent="0.25">
      <c r="A217" s="31">
        <v>1.1000000000000001</v>
      </c>
      <c r="B217" s="26" t="s">
        <v>41</v>
      </c>
      <c r="C217" s="16">
        <v>162952000</v>
      </c>
      <c r="D217" s="16">
        <f>68243200+102035028</f>
        <v>170278228</v>
      </c>
      <c r="E217" s="17">
        <f t="shared" si="6"/>
        <v>104.49594236339537</v>
      </c>
      <c r="F217" s="19"/>
      <c r="G217" s="8"/>
    </row>
    <row r="218" spans="1:7" ht="19.5" customHeight="1" x14ac:dyDescent="0.25">
      <c r="A218" s="15">
        <v>1.1100000000000001</v>
      </c>
      <c r="B218" s="26" t="s">
        <v>42</v>
      </c>
      <c r="C218" s="16">
        <v>0</v>
      </c>
      <c r="D218" s="16">
        <v>0</v>
      </c>
      <c r="E218" s="17"/>
      <c r="F218" s="19"/>
      <c r="G218" s="8"/>
    </row>
    <row r="219" spans="1:7" ht="19.5" customHeight="1" x14ac:dyDescent="0.25">
      <c r="A219" s="15">
        <v>1.1200000000000001</v>
      </c>
      <c r="B219" s="26" t="s">
        <v>43</v>
      </c>
      <c r="C219" s="16">
        <v>20000000</v>
      </c>
      <c r="D219" s="16">
        <v>19900000</v>
      </c>
      <c r="E219" s="17">
        <f t="shared" ref="E219" si="7">(D219/C219)*100</f>
        <v>99.5</v>
      </c>
      <c r="F219" s="19"/>
      <c r="G219" s="8"/>
    </row>
    <row r="220" spans="1:7" ht="19.5" customHeight="1" x14ac:dyDescent="0.25"/>
    <row r="221" spans="1:7" ht="19.5" customHeight="1" x14ac:dyDescent="0.25">
      <c r="A221" s="8"/>
      <c r="B221" s="8"/>
      <c r="C221" s="8"/>
      <c r="D221" s="35" t="s">
        <v>54</v>
      </c>
      <c r="E221" s="35"/>
      <c r="F221" s="35"/>
    </row>
    <row r="222" spans="1:7" ht="19.5" customHeight="1" x14ac:dyDescent="0.25">
      <c r="A222" s="8"/>
      <c r="B222" s="8"/>
      <c r="C222" s="8"/>
      <c r="D222" s="34" t="s">
        <v>44</v>
      </c>
      <c r="E222" s="34"/>
      <c r="F222" s="34"/>
    </row>
    <row r="223" spans="1:7" ht="24" customHeight="1" x14ac:dyDescent="0.25">
      <c r="A223" s="8"/>
      <c r="B223" s="8"/>
      <c r="C223" s="8"/>
      <c r="D223" s="35"/>
      <c r="E223" s="35"/>
      <c r="F223" s="35"/>
    </row>
    <row r="224" spans="1:7" ht="24" customHeight="1" x14ac:dyDescent="0.25">
      <c r="A224" s="8"/>
      <c r="B224" s="8"/>
      <c r="C224" s="8"/>
      <c r="D224" s="34"/>
      <c r="E224" s="34"/>
      <c r="F224" s="34"/>
    </row>
    <row r="225" spans="1:6" ht="24" customHeight="1" x14ac:dyDescent="0.25"/>
    <row r="226" spans="1:6" ht="24" customHeight="1" x14ac:dyDescent="0.25">
      <c r="A226" s="8"/>
      <c r="B226" s="8"/>
      <c r="C226" s="8"/>
      <c r="D226" s="34" t="s">
        <v>45</v>
      </c>
      <c r="E226" s="34"/>
      <c r="F226" s="34"/>
    </row>
  </sheetData>
  <mergeCells count="48">
    <mergeCell ref="D226:F226"/>
    <mergeCell ref="E183:F183"/>
    <mergeCell ref="D221:F221"/>
    <mergeCell ref="D222:F222"/>
    <mergeCell ref="D223:F223"/>
    <mergeCell ref="D224:F224"/>
    <mergeCell ref="C178:F178"/>
    <mergeCell ref="A179:F179"/>
    <mergeCell ref="A180:F180"/>
    <mergeCell ref="A181:F181"/>
    <mergeCell ref="A182:F182"/>
    <mergeCell ref="A175:B175"/>
    <mergeCell ref="C175:F175"/>
    <mergeCell ref="A176:B176"/>
    <mergeCell ref="C176:F176"/>
    <mergeCell ref="C177:F177"/>
    <mergeCell ref="A8:F8"/>
    <mergeCell ref="D50:F50"/>
    <mergeCell ref="D51:F51"/>
    <mergeCell ref="D48:F48"/>
    <mergeCell ref="D49:F49"/>
    <mergeCell ref="A9:F9"/>
    <mergeCell ref="E10:F10"/>
    <mergeCell ref="C2:F2"/>
    <mergeCell ref="C3:F3"/>
    <mergeCell ref="C4:F4"/>
    <mergeCell ref="C5:F5"/>
    <mergeCell ref="A7:F7"/>
    <mergeCell ref="A2:B2"/>
    <mergeCell ref="A3:B3"/>
    <mergeCell ref="A6:F6"/>
    <mergeCell ref="A89:B89"/>
    <mergeCell ref="C89:F89"/>
    <mergeCell ref="A90:B90"/>
    <mergeCell ref="C90:F90"/>
    <mergeCell ref="C91:F91"/>
    <mergeCell ref="D136:F136"/>
    <mergeCell ref="D137:F137"/>
    <mergeCell ref="D138:F138"/>
    <mergeCell ref="D140:F140"/>
    <mergeCell ref="D53:F53"/>
    <mergeCell ref="C92:F92"/>
    <mergeCell ref="A93:F93"/>
    <mergeCell ref="A94:F94"/>
    <mergeCell ref="A95:F95"/>
    <mergeCell ref="A96:F96"/>
    <mergeCell ref="E97:F97"/>
    <mergeCell ref="D135:F135"/>
  </mergeCells>
  <pageMargins left="0.17" right="0.17" top="0.41" bottom="0.2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Techsi.vn</dc:creator>
  <cp:lastModifiedBy>Techsi.vn</cp:lastModifiedBy>
  <cp:lastPrinted>2022-10-12T10:06:01Z</cp:lastPrinted>
  <dcterms:created xsi:type="dcterms:W3CDTF">2022-10-11T08:54:30Z</dcterms:created>
  <dcterms:modified xsi:type="dcterms:W3CDTF">2022-10-12T10:07:01Z</dcterms:modified>
</cp:coreProperties>
</file>